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617" activeTab="7"/>
  </bookViews>
  <sheets>
    <sheet name="Д" sheetId="1" r:id="rId1"/>
    <sheet name="Ф" sheetId="2" r:id="rId2"/>
    <sheet name="В3" sheetId="3" r:id="rId3"/>
    <sheet name="В3-1" sheetId="4" r:id="rId4"/>
    <sheet name="К" sheetId="5" r:id="rId5"/>
    <sheet name="Т" sheetId="6" r:id="rId6"/>
    <sheet name="Бр" sheetId="7" r:id="rId7"/>
    <sheet name="П" sheetId="8" r:id="rId8"/>
  </sheets>
  <externalReferences>
    <externalReference r:id="rId11"/>
    <externalReference r:id="rId12"/>
    <externalReference r:id="rId13"/>
  </externalReferences>
  <definedNames>
    <definedName name="ГФУ" localSheetId="4">#REF!</definedName>
    <definedName name="ГФУ" localSheetId="5">#REF!</definedName>
    <definedName name="ГФУ">#REF!</definedName>
    <definedName name="_xlnm.Print_Titles" localSheetId="6">'Бр'!$8:$10</definedName>
    <definedName name="_xlnm.Print_Titles" localSheetId="2">'В3'!$3:$6</definedName>
    <definedName name="_xlnm.Print_Titles" localSheetId="3">'В3-1'!$4:$6</definedName>
    <definedName name="_xlnm.Print_Titles" localSheetId="0">'Д'!$5:$7</definedName>
    <definedName name="_xlnm.Print_Titles" localSheetId="7">'П'!$4:$5</definedName>
    <definedName name="_xlnm.Print_Titles" localSheetId="5">'Т'!$A:$A</definedName>
    <definedName name="Культура" localSheetId="4">#REF!</definedName>
    <definedName name="Культура" localSheetId="5">#REF!</definedName>
    <definedName name="Культура">#REF!</definedName>
    <definedName name="Ліцей" localSheetId="4">#REF!</definedName>
    <definedName name="Ліцей" localSheetId="5">#REF!</definedName>
    <definedName name="Ліцей">#REF!</definedName>
    <definedName name="_xlnm.Print_Area" localSheetId="6">'Бр'!$A$1:$H$32</definedName>
    <definedName name="_xlnm.Print_Area" localSheetId="2">'В3'!$B$1:$Q$118</definedName>
    <definedName name="_xlnm.Print_Area" localSheetId="3">'В3-1'!$A$1:$P$101</definedName>
    <definedName name="_xlnm.Print_Area" localSheetId="0">'Д'!$A$1:$G$35</definedName>
    <definedName name="_xlnm.Print_Area" localSheetId="4">'К'!$A$1:$O$17</definedName>
    <definedName name="_xlnm.Print_Area" localSheetId="7">'П'!$B$1:$I$31</definedName>
    <definedName name="_xlnm.Print_Area" localSheetId="5">'Т'!$A$1:$J$51</definedName>
    <definedName name="_xlnm.Print_Area" localSheetId="1">'Ф'!$A$1:$F$17</definedName>
    <definedName name="Освіта" localSheetId="4">#REF!</definedName>
    <definedName name="Освіта" localSheetId="5">#REF!</definedName>
    <definedName name="Освіта">#REF!</definedName>
    <definedName name="УСЗ" localSheetId="4">#REF!</definedName>
    <definedName name="УСЗ" localSheetId="5">#REF!</definedName>
    <definedName name="УСЗ">#REF!</definedName>
  </definedNames>
  <calcPr fullCalcOnLoad="1"/>
</workbook>
</file>

<file path=xl/sharedStrings.xml><?xml version="1.0" encoding="utf-8"?>
<sst xmlns="http://schemas.openxmlformats.org/spreadsheetml/2006/main" count="878" uniqueCount="416">
  <si>
    <t>У т.ч. бюджет розвитку</t>
  </si>
  <si>
    <t>Кошти, що передаються із загального фонду бюджету до бюджету розвитку (спеціального фонду)</t>
  </si>
  <si>
    <t>всього</t>
  </si>
  <si>
    <t>Повернення кредитів </t>
  </si>
  <si>
    <t>Кредитування -всього</t>
  </si>
  <si>
    <t>Загальний фонд </t>
  </si>
  <si>
    <t>Спеціальний фонд </t>
  </si>
  <si>
    <t>Разом </t>
  </si>
  <si>
    <t>Податки на доходи, податки на прибуток, податки на збільшення ринкової вартості</t>
  </si>
  <si>
    <t>Інші видатки на соціальний захист населення</t>
  </si>
  <si>
    <t>090802</t>
  </si>
  <si>
    <t>081002</t>
  </si>
  <si>
    <t>Інші заходи по охороні здоров'я</t>
  </si>
  <si>
    <t>110201</t>
  </si>
  <si>
    <t>250404</t>
  </si>
  <si>
    <t>110103</t>
  </si>
  <si>
    <t xml:space="preserve">Відсоток завершеності  будівництва об'єктів на майбутні роки </t>
  </si>
  <si>
    <t xml:space="preserve">Загальний обсяг фінансування будівництва </t>
  </si>
  <si>
    <t xml:space="preserve">Всього видатків на завершення будівництва об’єктів на майбутні роки </t>
  </si>
  <si>
    <t xml:space="preserve">Разом
видатків на поточний рік 
</t>
  </si>
  <si>
    <t>Соціальний захист та соціальне забезпечення </t>
  </si>
  <si>
    <t>Всього бюджет розвитку:</t>
  </si>
  <si>
    <t>Видатки спеціального фонду</t>
  </si>
  <si>
    <t>Разом</t>
  </si>
  <si>
    <t>010000</t>
  </si>
  <si>
    <t>010116</t>
  </si>
  <si>
    <t>070000</t>
  </si>
  <si>
    <t>080000</t>
  </si>
  <si>
    <t>090000</t>
  </si>
  <si>
    <t>090412</t>
  </si>
  <si>
    <t>Назва об’єктів відповідно  до проектно-кошторисної документації; тощо</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</si>
  <si>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</si>
  <si>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</si>
  <si>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</si>
  <si>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</si>
  <si>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</si>
  <si>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</si>
  <si>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</si>
  <si>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080000 </t>
  </si>
  <si>
    <t>080101 </t>
  </si>
  <si>
    <t>Лікарні </t>
  </si>
  <si>
    <t>210105</t>
  </si>
  <si>
    <t>Видатки на запобігання та ліквідацію надзвичайних ситуацій та наслідків стихійного лиха</t>
  </si>
  <si>
    <t xml:space="preserve">Код                                    </t>
  </si>
  <si>
    <t xml:space="preserve"> Назва </t>
  </si>
  <si>
    <t xml:space="preserve">                Спеціальний фонд                            </t>
  </si>
  <si>
    <t xml:space="preserve">Разом       </t>
  </si>
  <si>
    <t>Інші програми соціального захисту дітей</t>
  </si>
  <si>
    <t>Утримання та навчально-тренувальна робота дитячо-юнацьких спортивних шкiл</t>
  </si>
  <si>
    <t xml:space="preserve">Назва місцевого бюджету адміністративно-територіальної одиниці </t>
  </si>
  <si>
    <t>170000</t>
  </si>
  <si>
    <t>Транспорт, дорожнє господарство, зв’язок, телекомунікації та інформатика</t>
  </si>
  <si>
    <t>Корюківська райдержадміністрації</t>
  </si>
  <si>
    <t>Районна рада</t>
  </si>
  <si>
    <t xml:space="preserve">Корюківська районна державна адміністрація </t>
  </si>
  <si>
    <t>Інші заходи по охороні здоров’я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</si>
  <si>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ЖКП і природного газу</t>
  </si>
  <si>
    <t xml:space="preserve">ВСЬОГО </t>
  </si>
  <si>
    <t>Допомога до досягнення дитиною трирічного віку</t>
  </si>
  <si>
    <t>Додаток № 1
до рішення __ сесії  Корюківської районної ради
"Про Корюківський районний бюджет на 2015 рік"</t>
  </si>
  <si>
    <t>грн.</t>
  </si>
  <si>
    <t>в т.ч. бюджет розвитку</t>
  </si>
  <si>
    <t>Податок на прибуток підприємств</t>
  </si>
  <si>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</si>
  <si>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 </t>
  </si>
  <si>
    <t>Власні надходження бюджетних установ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</si>
  <si>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</si>
  <si>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</si>
  <si>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</si>
  <si>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</si>
  <si>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Корюківської  райдержадміністрації</t>
  </si>
  <si>
    <t>Відділ  культури і туризму Корюківської райдержадміністрації</t>
  </si>
  <si>
    <t>1</t>
  </si>
  <si>
    <t>2</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</si>
  <si>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</si>
  <si>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</si>
  <si>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</si>
  <si>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 xml:space="preserve">Освітня субвенція </t>
  </si>
  <si>
    <t>0960</t>
  </si>
  <si>
    <t>0990</t>
  </si>
  <si>
    <t>0810</t>
  </si>
  <si>
    <t>Медична субвенція</t>
  </si>
  <si>
    <t>0731</t>
  </si>
  <si>
    <t>0763</t>
  </si>
  <si>
    <t>Бібліотеки</t>
  </si>
  <si>
    <t>110202</t>
  </si>
  <si>
    <t>Музеї і виставки</t>
  </si>
  <si>
    <t>110502</t>
  </si>
  <si>
    <t xml:space="preserve">Інші культурно-освітні заходи та заклади </t>
  </si>
  <si>
    <t>250912</t>
  </si>
  <si>
    <t>Повернення коштів, наданих для кредитування індивідуальних сільських забудовників</t>
  </si>
  <si>
    <t>Фізична культура і спорт </t>
  </si>
  <si>
    <t>Будівництво </t>
  </si>
  <si>
    <t>Запобігання та ліквідація надзвичайних ситуацій та наслідків стихійного лиха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</si>
  <si>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</si>
  <si>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</si>
  <si>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</si>
  <si>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</si>
  <si>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</si>
  <si>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0731 </t>
  </si>
  <si>
    <t>1090 </t>
  </si>
  <si>
    <t>0822 </t>
  </si>
  <si>
    <t>0829 </t>
  </si>
  <si>
    <t>0810 </t>
  </si>
  <si>
    <t>0320 </t>
  </si>
  <si>
    <t>0133 </t>
  </si>
  <si>
    <t>Найменування згідно
 з класифікацією доходів бюджету</t>
  </si>
  <si>
    <t>Офіційні трансферти</t>
  </si>
  <si>
    <t>Від органів державного управління</t>
  </si>
  <si>
    <t>Податок та збір на доходи фізичних осіб</t>
  </si>
  <si>
    <t>Адміністративні збори та платежі, доходи від некомерційної господарської діяльності</t>
  </si>
  <si>
    <t>Освітня субвенція з державного бюджету місцевим бюджетам</t>
  </si>
  <si>
    <t>Медична субвенція з державного бюджету місцевим бюджетам</t>
  </si>
  <si>
    <t>Загальне фінансування</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</si>
  <si>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</si>
  <si>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</si>
  <si>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</si>
  <si>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</si>
  <si>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Код функціональної класифікації видатків та кредитування бюджету</t>
  </si>
  <si>
    <t>210000 </t>
  </si>
  <si>
    <t>210105 </t>
  </si>
  <si>
    <t>Видатки на запобігання та ліквідацію надзвичайних ситуацій та наслідків стихійного лиха </t>
  </si>
  <si>
    <t>091209</t>
  </si>
  <si>
    <t>Інші видатки</t>
  </si>
  <si>
    <t>оплата праці</t>
  </si>
  <si>
    <t>Разом видатків</t>
  </si>
  <si>
    <t>грн</t>
  </si>
  <si>
    <t>Державне управління </t>
  </si>
  <si>
    <t>Освіта </t>
  </si>
  <si>
    <t>Фінансування за борговими операціями</t>
  </si>
  <si>
    <t>Всього за типом боргового зобов'язання</t>
  </si>
  <si>
    <t>бюджет розвитку</t>
  </si>
  <si>
    <t>Органи місцевого  самоврядування</t>
  </si>
  <si>
    <t>Соціальні програми і заходи державних органів у справах сім'ї</t>
  </si>
  <si>
    <t>130102</t>
  </si>
  <si>
    <t>Проведення навчально-тренувальних зборів і змагань</t>
  </si>
  <si>
    <t>130201</t>
  </si>
  <si>
    <t>070804</t>
  </si>
  <si>
    <t>Централізовані бухгалтерії</t>
  </si>
  <si>
    <t>070805</t>
  </si>
  <si>
    <t>Групи централізованого господарського обслуговування</t>
  </si>
  <si>
    <t>070808</t>
  </si>
  <si>
    <t xml:space="preserve">Допомога дітям-сиротам та дітям, позбавленим батьківського піклування, яким виповнюється 18 років </t>
  </si>
  <si>
    <t>Управління соціального захисту населення Корюківської райдержадміністрації</t>
  </si>
  <si>
    <t>070303</t>
  </si>
  <si>
    <t>0910</t>
  </si>
  <si>
    <t>Дитячі будинки (в т.ч. сімейного типу, прийомні сім’ї)</t>
  </si>
  <si>
    <t>090201</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</si>
  <si>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житлово-комунальні послуги</t>
  </si>
  <si>
    <t>090202</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</si>
  <si>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придбання твердого палива та скрапленого газу</t>
  </si>
  <si>
    <t>090203</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</si>
  <si>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t>
  </si>
  <si>
    <t>090204</t>
  </si>
  <si>
    <t>Пільги ветеранам військової служби, органів внутрішніх справ... на житлово-комунальні послуги</t>
  </si>
  <si>
    <t>090205</t>
  </si>
  <si>
    <t>Пільги ветеранам військової служби, органів внутрішніх справ...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</si>
  <si>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</si>
  <si>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</si>
  <si>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</si>
  <si>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і скрапленого газу</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</si>
  <si>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</si>
  <si>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</si>
  <si>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</si>
  <si>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безоплатне користування житлом, опаленням та освітленням</t>
  </si>
  <si>
    <t>090211</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</si>
  <si>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придбання твердого та рідкого пічного побутового палива</t>
  </si>
  <si>
    <t>090212</t>
  </si>
  <si>
    <t>Пільги на медичне обслуговування громадян,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</si>
  <si>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</si>
  <si>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</si>
  <si>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</si>
  <si>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</si>
  <si>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</si>
  <si>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</si>
  <si>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</si>
  <si>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та пологами</t>
  </si>
  <si>
    <t>090303</t>
  </si>
  <si>
    <t>090304</t>
  </si>
  <si>
    <t>Одноразова 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</si>
  <si>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</si>
  <si>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</si>
  <si>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</si>
  <si>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</si>
  <si>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</si>
  <si>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</si>
  <si>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</si>
  <si>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</si>
  <si>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</si>
  <si>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</si>
  <si>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</si>
  <si>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</si>
  <si>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</si>
  <si>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</si>
  <si>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централе опалення</t>
  </si>
  <si>
    <t>090417</t>
  </si>
  <si>
    <t>Витрати на поховання учасників бойових дій та інвалідів війни</t>
  </si>
  <si>
    <t>091204</t>
  </si>
  <si>
    <t>Територіальні центри і відділення соціальної допомоги на дому</t>
  </si>
  <si>
    <t>091205</t>
  </si>
  <si>
    <t>Виплати грошової компенсації фізичним особам, які надають соціальні послуги громадянам похилого віку, інвалідам, дімям-інвалідам, хворим, які нездатні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</si>
  <si>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</si>
  <si>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</si>
  <si>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Фінансова підтримка громадськик організацій інвалідів і ветеранів</t>
  </si>
  <si>
    <t>091300</t>
  </si>
  <si>
    <t>Державна соціальна допомога інвалідам здитинства та дітям-інвалідам</t>
  </si>
  <si>
    <t>Компенсаційні виплати на пільговий проїзд автомобільним транспортом окремим категоріям громадян</t>
  </si>
  <si>
    <t>090407</t>
  </si>
  <si>
    <t>Компенсацыя населенню додаткових витрат на оплату послуг газопостачання, центрального опалення та централызованого постачання гарячоъ води</t>
  </si>
  <si>
    <t>Тимчасова державна допомога у випадках, якщо мысце проживання батькыв невыдоме, або вони ухиляються выд сплати алыментыв, або не мають можливосты утримувати дитину</t>
  </si>
  <si>
    <t>090413</t>
  </si>
  <si>
    <t>Відділ культури і туризму Корюківської райдержадміністрації</t>
  </si>
  <si>
    <t>Філармонії, музичні колективи і ансамблі та інші мистецькі заклади та заходи</t>
  </si>
  <si>
    <t>110204</t>
  </si>
  <si>
    <t>0828</t>
  </si>
  <si>
    <t>Палаци і будиноки культури, клуби та іші заклади клубного типу</t>
  </si>
  <si>
    <t>110205</t>
  </si>
  <si>
    <t>Школи естетичного виховання дітей</t>
  </si>
  <si>
    <t>Фінансове управління Корюківської райдержадміністрації (в частині міжбюджетних трансфертів)</t>
  </si>
  <si>
    <t>Інші субвенції</t>
  </si>
  <si>
    <t>1070</t>
  </si>
  <si>
    <t xml:space="preserve">у т.ч. бюджет  розвитку      </t>
  </si>
  <si>
    <t xml:space="preserve">Видатки на запобігання та ліквідацію надзвичайних ситуацій та наслідків стихійного лиха </t>
  </si>
  <si>
    <t>Фінансова підтримка громадських організацій інвалідів і ветеранів</t>
  </si>
  <si>
    <t>Субвенції</t>
  </si>
  <si>
    <t>Культура і мистецтво </t>
  </si>
  <si>
    <t>Неподаткові надходження</t>
  </si>
  <si>
    <t>Доходи від власності та підприємницької діяльності</t>
  </si>
  <si>
    <t xml:space="preserve">Разом видатків   </t>
  </si>
  <si>
    <t>110000</t>
  </si>
  <si>
    <t>130000</t>
  </si>
  <si>
    <t>150000</t>
  </si>
  <si>
    <t>210000</t>
  </si>
  <si>
    <t>250000</t>
  </si>
  <si>
    <t>900202</t>
  </si>
  <si>
    <t>070401</t>
  </si>
  <si>
    <t>070802</t>
  </si>
  <si>
    <t>070806</t>
  </si>
  <si>
    <t>Інші заклади освіти</t>
  </si>
  <si>
    <t>130107</t>
  </si>
  <si>
    <t>080101</t>
  </si>
  <si>
    <t>Лікарні</t>
  </si>
  <si>
    <t>01</t>
  </si>
  <si>
    <t>03</t>
  </si>
  <si>
    <t>10</t>
  </si>
  <si>
    <t>15</t>
  </si>
  <si>
    <t>76</t>
  </si>
  <si>
    <t>24</t>
  </si>
  <si>
    <t xml:space="preserve">Разом </t>
  </si>
  <si>
    <t>090000 </t>
  </si>
  <si>
    <t>090412 </t>
  </si>
  <si>
    <t>Інші видатки на соціальний захист населення </t>
  </si>
  <si>
    <t>Інші видатки </t>
  </si>
  <si>
    <t>110000 </t>
  </si>
  <si>
    <t>110103 </t>
  </si>
  <si>
    <t>Філармонії, музичні колективи і ансамблі та інші мистецькі заклади та заходи </t>
  </si>
  <si>
    <t>110201 </t>
  </si>
  <si>
    <t>Бібліотеки </t>
  </si>
  <si>
    <t>110202 </t>
  </si>
  <si>
    <t>Музеї і виставки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</si>
  <si>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</si>
  <si>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</si>
  <si>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</si>
  <si>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</si>
  <si>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</si>
  <si>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</si>
  <si>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</si>
  <si>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130204 </t>
  </si>
  <si>
    <t>150000 </t>
  </si>
  <si>
    <t>Загальний фонд</t>
  </si>
  <si>
    <t>Спеціальний фонд</t>
  </si>
  <si>
    <t>Всього</t>
  </si>
  <si>
    <t>Код</t>
  </si>
  <si>
    <t>Податкові надходження</t>
  </si>
  <si>
    <t>Охорона здоров'я </t>
  </si>
  <si>
    <t>Будiвництво</t>
  </si>
  <si>
    <t>Корюківська районна рада</t>
  </si>
  <si>
    <t xml:space="preserve">Корюківська районна  державна адміністрація </t>
  </si>
  <si>
    <t>080300</t>
  </si>
  <si>
    <t>Поліклінніки і амбулаторії (крім спеціалізованих полікліннік та загальних і спеціалізованих стоматологічних полікліннік)</t>
  </si>
  <si>
    <t>080600</t>
  </si>
  <si>
    <t>Фельдшерсько - акушерські пункти</t>
  </si>
  <si>
    <t>Охорона здоров’я</t>
  </si>
  <si>
    <t>0721</t>
  </si>
  <si>
    <t>0725</t>
  </si>
  <si>
    <t>Утримання центрів соціальних служб для сім’ї, дітей та молоді</t>
  </si>
  <si>
    <t xml:space="preserve">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</si>
  <si>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t>
  </si>
  <si>
    <t>081009</t>
  </si>
  <si>
    <t>Забезпечення централізованих заходів з лікування хворих на цукровий та нецукровий діабет</t>
  </si>
  <si>
    <t>Проведення навчально-тренувальних зборів і змагань (які проводяться громадськими організаціями фізкультурно-спортивної спрямованості)</t>
  </si>
  <si>
    <t>Утримання апарату управління фізкультурно-спортивних організацій</t>
  </si>
  <si>
    <t>Районний відділ освіти Корюківської райдержадміністрації</t>
  </si>
  <si>
    <t>070201</t>
  </si>
  <si>
    <t>0921</t>
  </si>
  <si>
    <t>Загальноосвітні школи (в т.ч.школа - дитячий садок, інтернат при школі), спеціалізовані школи, ліцеї, гімназії, колегіуми</t>
  </si>
  <si>
    <t>Позашкільні заклади освіти, заходи з позашкільної роботи з дітьми</t>
  </si>
  <si>
    <t>Найменування місцевої (регіональної) програми</t>
  </si>
  <si>
    <t>Утримання апарату управління громадських фізкультурно-спортивних організацій</t>
  </si>
  <si>
    <t>250000 </t>
  </si>
  <si>
    <t>250404 </t>
  </si>
  <si>
    <t>900201</t>
  </si>
  <si>
    <t>Субвенції всього</t>
  </si>
  <si>
    <t>Капітальні видатки</t>
  </si>
  <si>
    <t>091101</t>
  </si>
  <si>
    <t>091102</t>
  </si>
  <si>
    <t>091103</t>
  </si>
  <si>
    <t>Методична робота, інші заходи у сфері народної освіти</t>
  </si>
  <si>
    <t>Соціальні програми і заходи державних органів у справах молоді</t>
  </si>
  <si>
    <t>091104</t>
  </si>
  <si>
    <t>091107</t>
  </si>
  <si>
    <t>Всього доходів</t>
  </si>
  <si>
    <t>1060</t>
  </si>
  <si>
    <t>0320</t>
  </si>
  <si>
    <t>1090</t>
  </si>
  <si>
    <t>1030</t>
  </si>
  <si>
    <t>1010</t>
  </si>
  <si>
    <t>1020</t>
  </si>
  <si>
    <t>1040</t>
  </si>
  <si>
    <t>0822</t>
  </si>
  <si>
    <t>0829</t>
  </si>
  <si>
    <t>0111</t>
  </si>
  <si>
    <t>0824</t>
  </si>
  <si>
    <t>Найменування коду тимчасової класифікації видатків та кредитування місцевих бюджетів</t>
  </si>
  <si>
    <t>Надання державного пільгового кредиту індивідуальним сільським забудовникам</t>
  </si>
  <si>
    <t>250911</t>
  </si>
  <si>
    <t>20000</t>
  </si>
  <si>
    <t>Зміна обсягів готівкових коштів на рахунку районного бюджету</t>
  </si>
  <si>
    <t>Допомога на догляд за інвалідом І чи ІІ групи внаслідок психічного розладу</t>
  </si>
  <si>
    <t xml:space="preserve">Допомога на догляд за інвалідом І чи ІІ групи внаслідок психічного розладу </t>
  </si>
  <si>
    <t>0490</t>
  </si>
  <si>
    <t>Капітальні вкладення</t>
  </si>
  <si>
    <t>250102</t>
  </si>
  <si>
    <t>Резервний фонд</t>
  </si>
  <si>
    <t>Розподіл видатків районного бюджету  на 2016 рік</t>
  </si>
  <si>
    <t>Доходи  районного бюджету на 2016 рік</t>
  </si>
  <si>
    <t>Начальник фінансового управління</t>
  </si>
  <si>
    <t>В.І.Єременко</t>
  </si>
  <si>
    <t>Видатки районного бюджету  на 2016 рік за тимчасовою класифікацією видатків та кредитування місцевих бюджетів</t>
  </si>
  <si>
    <t>Повернення кредитів до районного  бюджету   на 2016 рік</t>
  </si>
  <si>
    <t>Міжбюджетні трансферти  з районного бюджету місцевим бюджетам  на 2016 рік</t>
  </si>
  <si>
    <t>Перелік об‘єктів, видатки на які у 2016 році будуть проводитися за рахунок коштів  бюджету розвитку</t>
  </si>
  <si>
    <t>Перелік місцевих (регіональних) програм, які фінансуватимуться за рахунок коштів  
районного бюджету  в 2016 році</t>
  </si>
  <si>
    <t>Відділ освіти Корюківської районної державної адміністрації</t>
  </si>
  <si>
    <t>Програма розвитку архівної справи на 2016 -2018 роки</t>
  </si>
  <si>
    <t>"Фінансова підтримка громадських організацій інвалідів, ветеранів, учасників війни та інших категорій населення" на період 2016-2019 роки</t>
  </si>
  <si>
    <t>Програма надання пільг по оплаті за спожиті ЖКП, абонентній платі за користування телефоном та виплати компенсації для придбання твердого палива інвалідам по зору, які проживають у Корюківському районі на 2016-2017 роки</t>
  </si>
  <si>
    <t>Програма забезпечення лікарями медичних закладів Корюківського району  протягом 2016 -2017 року</t>
  </si>
  <si>
    <t>Програма "Почесний громадянин Корюківського району на 2016 - 2020 роки"</t>
  </si>
  <si>
    <t>Програма нагородження відзнаками Корюківської районноїради, Корюківської райдержадміністрації та надання матеріальної допомоги жителям району на 2016 - 2020 роки                                                                                           Фінансова підтримка громадських організацій інвалідів, ветеранів, учасників війни та інших категорій населення на період 2016-2019 роки</t>
  </si>
  <si>
    <r>
      <t>"Програма розвитку фізичної культури і спорту" на</t>
    </r>
    <r>
      <rPr>
        <sz val="14"/>
        <color indexed="10"/>
        <rFont val="Times New Roman"/>
        <family val="1"/>
      </rPr>
      <t xml:space="preserve"> </t>
    </r>
    <r>
      <rPr>
        <sz val="14"/>
        <rFont val="Times New Roman"/>
        <family val="1"/>
      </rPr>
      <t>період до 2020 року</t>
    </r>
  </si>
  <si>
    <t>Цільова соціальна програма розвитку цивільного захисту Корюківського району на 2016 - 2020 роки</t>
  </si>
  <si>
    <t>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t>
  </si>
  <si>
    <t>Фінансування районного бюджету  на 2016 рік</t>
  </si>
  <si>
    <t>Інші додаткові  дотації</t>
  </si>
  <si>
    <t>50000                                                       10400</t>
  </si>
  <si>
    <t>Плата за надані в оренду водні об’єкти місцевого значення</t>
  </si>
  <si>
    <t>Інші надходження</t>
  </si>
  <si>
    <t>Корюківський міський</t>
  </si>
  <si>
    <t>Холминський селищний</t>
  </si>
  <si>
    <t>Б-Слобідський сільський</t>
  </si>
  <si>
    <t>Будянський сільський</t>
  </si>
  <si>
    <t>Жуклянський сільський</t>
  </si>
  <si>
    <t>Камківський сільський</t>
  </si>
  <si>
    <t>Наумівський сільський</t>
  </si>
  <si>
    <t>Олександрівський сільський</t>
  </si>
  <si>
    <t>Перелюбський сільський</t>
  </si>
  <si>
    <t xml:space="preserve"> Прибинський сільський</t>
  </si>
  <si>
    <t>Рейментарівський сільський</t>
  </si>
  <si>
    <t>Сядринський сільський</t>
  </si>
  <si>
    <t>Хотіївський сільський</t>
  </si>
  <si>
    <t>Шишківський сільський</t>
  </si>
  <si>
    <t>250315</t>
  </si>
  <si>
    <t>Інші додаткові дотації</t>
  </si>
  <si>
    <t>На початок року</t>
  </si>
  <si>
    <t>080800</t>
  </si>
  <si>
    <t>0726</t>
  </si>
  <si>
    <t>Центри первинної медичної (медико - санітарної) допомоги</t>
  </si>
  <si>
    <t>Будівництво</t>
  </si>
  <si>
    <t>Житлове будівництво та придбання житла для окремих категорій населення</t>
  </si>
  <si>
    <t>070801</t>
  </si>
  <si>
    <t>0970</t>
  </si>
  <si>
    <t>Придбання підручників</t>
  </si>
  <si>
    <t>250380</t>
  </si>
  <si>
    <t>0180</t>
  </si>
  <si>
    <t>150118</t>
  </si>
  <si>
    <t>Інші субвенції на утримання дошкільних навчальних закладів</t>
  </si>
  <si>
    <t xml:space="preserve">Інші субвенції на виконання доручень виборців </t>
  </si>
  <si>
    <t>Забарівський сільський</t>
  </si>
  <si>
    <t>Охрамієвицький сільський</t>
  </si>
  <si>
    <t>Рибинський сільський</t>
  </si>
  <si>
    <t>Савинківський сільський</t>
  </si>
  <si>
    <t>Тютюнницький сільський</t>
  </si>
  <si>
    <t>Обласний бюджет</t>
  </si>
  <si>
    <t>Корюківська районна державна адміністрація</t>
  </si>
  <si>
    <t>150101</t>
  </si>
  <si>
    <t>Виготовлення проектно - кошторисної документації на будівництво майданчику для дозвілля (скейт - майданчик)</t>
  </si>
  <si>
    <t>Програма фінансового забезпечення діяльності депутатів районної ради по виконанню доручень виборців на 2016-2020 роки</t>
  </si>
  <si>
    <t>Районна Програма підтримки індивідуального житлового будівництва та розвитку особистого селянського господарства "Власний дім" на 2016 - 2020 роки</t>
  </si>
  <si>
    <t xml:space="preserve">Дотації </t>
  </si>
  <si>
    <t>Реконструкція котельні з встановленням твердопаливних котлів в Савинківській ЗОШ І-ІІІст. по вул. Шкільна, 4 с.Савинки</t>
  </si>
  <si>
    <t>Реконструкція приміщення поліклінічного відділення Корюківської центральної районної лікарні по вул.Шевченка, 101 м.Корюківка</t>
  </si>
  <si>
    <t>Реконструкція покрівлі дитячого відділення Корюківської центральної районної лікарні по вул.Шевченка, 101 м.Корюківка</t>
  </si>
  <si>
    <t>Реконструкція приміщення інфекційного відділення Корюківської центральної районної лікарні з застосуванням енергозберігаючих технологій по вул.Шевченка, 101 м.Корюківка</t>
  </si>
  <si>
    <t>Реконструкція приміщення дитячого відділення Корюківської центральної районної лікарні з застосуванням енергозберігаючих технологій по вул.Шевченка, 101 м.Корюківка</t>
  </si>
  <si>
    <t>Реконструкція котельні Холминської ЗОШ І-ІІІ ст. з встановленням твердопаливних котлів по вул. Центральній, 85 смт.Холми</t>
  </si>
  <si>
    <t>Реконструкція покрівлі ЗОШ І-ІІІ ст. № 1 по вул. Шевченка, 54 м.Корюківка</t>
  </si>
  <si>
    <t>Придбання житла (виготовлення ПКД)</t>
  </si>
  <si>
    <t>Додаток 1 до рішення _____сесії _______ районної ради від_______ 2016 року "Про внесення змін до рішення  третьої сесії сьомого скликання районної ради від 24 грудня  2015 року "Про районний бюджет на 2016 рік"</t>
  </si>
  <si>
    <t>Додаток 7 до рішення _____сесії _______ районної ради від_______ 2016 року "Про внесення змін до рішення  третьої сесії сьомого скликання районної ради від 24 грудня  2015 року "Про районний бюджет на 2016 рік"</t>
  </si>
  <si>
    <t>Додаток 6 до рішення _____сесії _______ районної ради від_______ 2016 року "Про внесення змін до рішення  третьої сесії сьомого скликання районної ради від 24 грудня  2015 року "Про районний бюджет на 2016 рік"</t>
  </si>
  <si>
    <t>Додаток 5  до рішення _____сесії _______ районної ради від_______ 2016 року "Про внесення змін до рішення  третьої сесії сьомого скликання районної ради від 24 грудня  2015 року "Про районний бюджет на 2016 рік"</t>
  </si>
  <si>
    <t>Додаток 4 до рішення _____сесії _______ районної ради від_______ 2016 року "Про внесення змін до рішення  третьої сесії сьомого скликання районної ради від 24 грудня  2015 року "Про районний бюджет на 2016 рік"</t>
  </si>
  <si>
    <t>Додаток 3-1 до рішення _____сесії _______ районної ради від_______ 2016 року "Про внесення змін до рішення  третьої сесії сьомого скликання районної ради від 24 грудня  2015 року "Про районний бюджет на 2016 рік"</t>
  </si>
  <si>
    <t>Додаток 3 до рішення _____сесії _______ районної ради від_______ 2016 року "Про внесення змін до рішення  третьої сесії сьомого скликання районної ради від 24 грудня  2015 року "Про районний бюджет на 2016 рік"</t>
  </si>
  <si>
    <t>Додаток 2 до рішення _____сесії _______ районної ради від_______ 2016 року "Про внесення змін до рішення  третьої сесії сьомого скликання районної ради від 24 грудня  2015 року "Про районний бюджет на 2016 рік"</t>
  </si>
</sst>
</file>

<file path=xl/styles.xml><?xml version="1.0" encoding="utf-8"?>
<styleSheet xmlns="http://schemas.openxmlformats.org/spreadsheetml/2006/main">
  <numFmts count="6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69">
    <font>
      <sz val="10"/>
      <name val="Arial Cyr"/>
      <family val="0"/>
    </font>
    <font>
      <u val="single"/>
      <sz val="10"/>
      <color indexed="12"/>
      <name val="Arial Cyr"/>
      <family val="0"/>
    </font>
    <font>
      <u val="single"/>
      <sz val="10"/>
      <color indexed="36"/>
      <name val="Arial Cyr"/>
      <family val="0"/>
    </font>
    <font>
      <sz val="10"/>
      <name val="Times New Roman Cyr"/>
      <family val="1"/>
    </font>
    <font>
      <b/>
      <sz val="11"/>
      <name val="Times New Roman Cyr"/>
      <family val="1"/>
    </font>
    <font>
      <b/>
      <sz val="10"/>
      <name val="Times New Roman Cyr"/>
      <family val="1"/>
    </font>
    <font>
      <b/>
      <sz val="12"/>
      <color indexed="8"/>
      <name val="Times New Roman Cyr"/>
      <family val="1"/>
    </font>
    <font>
      <b/>
      <sz val="12"/>
      <name val="Times New Roman Cyr"/>
      <family val="1"/>
    </font>
    <font>
      <b/>
      <sz val="14"/>
      <name val="Times New Roman Cyr"/>
      <family val="1"/>
    </font>
    <font>
      <b/>
      <sz val="12"/>
      <name val="Arial Cyr"/>
      <family val="0"/>
    </font>
    <font>
      <sz val="12"/>
      <name val="Times New Roman Cyr"/>
      <family val="1"/>
    </font>
    <font>
      <sz val="14"/>
      <name val="Arial Cyr"/>
      <family val="0"/>
    </font>
    <font>
      <sz val="14"/>
      <name val="Times New Roman Cyr"/>
      <family val="1"/>
    </font>
    <font>
      <sz val="11"/>
      <name val="Times New Roman"/>
      <family val="1"/>
    </font>
    <font>
      <b/>
      <sz val="18"/>
      <name val="Times New Roman Cyr"/>
      <family val="1"/>
    </font>
    <font>
      <b/>
      <sz val="16"/>
      <name val="Times New Roman Cyr"/>
      <family val="0"/>
    </font>
    <font>
      <b/>
      <sz val="16"/>
      <name val="Arial Cyr"/>
      <family val="0"/>
    </font>
    <font>
      <sz val="16"/>
      <name val="Arial Cyr"/>
      <family val="0"/>
    </font>
    <font>
      <sz val="14"/>
      <name val="Times New Roman"/>
      <family val="1"/>
    </font>
    <font>
      <b/>
      <sz val="14"/>
      <name val="Times New Roman"/>
      <family val="1"/>
    </font>
    <font>
      <sz val="8"/>
      <name val="Arial Cyr"/>
      <family val="0"/>
    </font>
    <font>
      <sz val="10"/>
      <name val="Arial"/>
      <family val="0"/>
    </font>
    <font>
      <b/>
      <sz val="11"/>
      <name val="Times New Roman"/>
      <family val="1"/>
    </font>
    <font>
      <b/>
      <sz val="10"/>
      <name val="Times New Roman CYR"/>
      <family val="0"/>
    </font>
    <font>
      <sz val="10"/>
      <name val="Times New Roman"/>
      <family val="0"/>
    </font>
    <font>
      <sz val="10"/>
      <name val="Times New Roman CYR"/>
      <family val="0"/>
    </font>
    <font>
      <b/>
      <sz val="14.5"/>
      <name val="Times New Roman"/>
      <family val="0"/>
    </font>
    <font>
      <sz val="9"/>
      <name val="Times New Roman"/>
      <family val="0"/>
    </font>
    <font>
      <sz val="12"/>
      <name val="Times New Roman"/>
      <family val="1"/>
    </font>
    <font>
      <b/>
      <sz val="12"/>
      <name val="Times New Roman"/>
      <family val="1"/>
    </font>
    <font>
      <b/>
      <sz val="10"/>
      <name val="Times New Roman"/>
      <family val="1"/>
    </font>
    <font>
      <sz val="10"/>
      <name val="Helv"/>
      <family val="0"/>
    </font>
    <font>
      <i/>
      <sz val="14"/>
      <name val="Times New Roman Cyr"/>
      <family val="0"/>
    </font>
    <font>
      <sz val="10"/>
      <color indexed="8"/>
      <name val="MS Sans Serif"/>
      <family val="0"/>
    </font>
    <font>
      <b/>
      <sz val="9.85"/>
      <color indexed="8"/>
      <name val="Times New Roman"/>
      <family val="1"/>
    </font>
    <font>
      <b/>
      <sz val="8"/>
      <name val="Times New Roman"/>
      <family val="1"/>
    </font>
    <font>
      <sz val="11"/>
      <color indexed="10"/>
      <name val="Arial Cyr"/>
      <family val="0"/>
    </font>
    <font>
      <b/>
      <i/>
      <sz val="12"/>
      <color indexed="8"/>
      <name val="Times New Roman Cyr"/>
      <family val="0"/>
    </font>
    <font>
      <b/>
      <sz val="14"/>
      <name val="Arial"/>
      <family val="0"/>
    </font>
    <font>
      <sz val="16"/>
      <name val="Times New Roman Cyr"/>
      <family val="0"/>
    </font>
    <font>
      <sz val="14"/>
      <color indexed="8"/>
      <name val="Times New Roman"/>
      <family val="1"/>
    </font>
    <font>
      <b/>
      <i/>
      <sz val="10"/>
      <name val="Arial Cyr"/>
      <family val="0"/>
    </font>
    <font>
      <b/>
      <sz val="16"/>
      <name val="Times New Roman"/>
      <family val="1"/>
    </font>
    <font>
      <i/>
      <sz val="12"/>
      <name val="Times New Roman Cyr"/>
      <family val="0"/>
    </font>
    <font>
      <b/>
      <sz val="18"/>
      <name val="Times New Roman"/>
      <family val="1"/>
    </font>
    <font>
      <b/>
      <sz val="9"/>
      <name val="Times New Roman"/>
      <family val="1"/>
    </font>
    <font>
      <sz val="12"/>
      <name val="Arial Cyr"/>
      <family val="2"/>
    </font>
    <font>
      <b/>
      <sz val="11"/>
      <color indexed="8"/>
      <name val="Times New Roman"/>
      <family val="1"/>
    </font>
    <font>
      <b/>
      <i/>
      <sz val="10"/>
      <color indexed="8"/>
      <name val="Times New Roman Cyr"/>
      <family val="0"/>
    </font>
    <font>
      <b/>
      <i/>
      <sz val="14"/>
      <name val="Times New Roman Cyr"/>
      <family val="0"/>
    </font>
    <font>
      <b/>
      <i/>
      <sz val="10"/>
      <name val="Times New Roman Cyr"/>
      <family val="0"/>
    </font>
    <font>
      <sz val="11"/>
      <name val="Arial Cyr"/>
      <family val="2"/>
    </font>
    <font>
      <sz val="9"/>
      <color indexed="8"/>
      <name val="Times New Roman"/>
      <family val="1"/>
    </font>
    <font>
      <b/>
      <sz val="16"/>
      <color indexed="8"/>
      <name val="Times New Roman"/>
      <family val="1"/>
    </font>
    <font>
      <i/>
      <sz val="14"/>
      <name val="Times New Roman"/>
      <family val="1"/>
    </font>
    <font>
      <sz val="12"/>
      <name val="Arial"/>
      <family val="2"/>
    </font>
    <font>
      <i/>
      <sz val="12"/>
      <name val="Arial"/>
      <family val="2"/>
    </font>
    <font>
      <sz val="11"/>
      <name val="Arial"/>
      <family val="2"/>
    </font>
    <font>
      <sz val="11"/>
      <color indexed="8"/>
      <name val="Times New Roman"/>
      <family val="0"/>
    </font>
    <font>
      <sz val="11"/>
      <name val="Times New Roman Cyr"/>
      <family val="0"/>
    </font>
    <font>
      <b/>
      <sz val="11"/>
      <name val="Arial Cyr"/>
      <family val="0"/>
    </font>
    <font>
      <sz val="16"/>
      <name val="Times New Roman"/>
      <family val="1"/>
    </font>
    <font>
      <sz val="8"/>
      <name val="Times New Roman"/>
      <family val="0"/>
    </font>
    <font>
      <b/>
      <sz val="12"/>
      <color indexed="8"/>
      <name val="Times New Roman"/>
      <family val="0"/>
    </font>
    <font>
      <sz val="12"/>
      <color indexed="8"/>
      <name val="Times New Roman"/>
      <family val="0"/>
    </font>
    <font>
      <i/>
      <sz val="12"/>
      <color indexed="8"/>
      <name val="Times New Roman"/>
      <family val="0"/>
    </font>
    <font>
      <b/>
      <sz val="20"/>
      <name val="Times New Roman"/>
      <family val="1"/>
    </font>
    <font>
      <b/>
      <sz val="18"/>
      <color indexed="8"/>
      <name val="Times New Roman"/>
      <family val="1"/>
    </font>
    <font>
      <sz val="14"/>
      <color indexed="10"/>
      <name val="Times New Roman"/>
      <family val="1"/>
    </font>
  </fonts>
  <fills count="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s>
  <borders count="71">
    <border>
      <left/>
      <right/>
      <top/>
      <bottom/>
      <diagonal/>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thin"/>
      <right style="thin"/>
      <top>
        <color indexed="63"/>
      </top>
      <bottom style="thin"/>
    </border>
    <border>
      <left style="medium"/>
      <right style="medium"/>
      <top style="thin"/>
      <bottom style="thin"/>
    </border>
    <border>
      <left>
        <color indexed="63"/>
      </left>
      <right style="medium"/>
      <top style="medium"/>
      <bottom style="medium"/>
    </border>
    <border>
      <left>
        <color indexed="63"/>
      </left>
      <right style="medium"/>
      <top style="thin"/>
      <bottom style="thin"/>
    </border>
    <border>
      <left style="medium"/>
      <right style="thin"/>
      <top style="thin"/>
      <bottom style="thin"/>
    </border>
    <border>
      <left style="medium"/>
      <right style="thin"/>
      <top>
        <color indexed="63"/>
      </top>
      <bottom style="thin"/>
    </border>
    <border>
      <left style="medium"/>
      <right style="medium"/>
      <top>
        <color indexed="63"/>
      </top>
      <bottom style="thin"/>
    </border>
    <border>
      <left style="medium"/>
      <right style="medium"/>
      <top style="thin"/>
      <bottom>
        <color indexed="63"/>
      </bottom>
    </border>
    <border>
      <left style="thin"/>
      <right>
        <color indexed="63"/>
      </right>
      <top style="thin"/>
      <bottom style="thin"/>
    </border>
    <border>
      <left style="medium"/>
      <right>
        <color indexed="63"/>
      </right>
      <top>
        <color indexed="63"/>
      </top>
      <bottom style="thin"/>
    </border>
    <border>
      <left style="medium"/>
      <right>
        <color indexed="63"/>
      </right>
      <top style="thin"/>
      <bottom style="thin"/>
    </border>
    <border>
      <left style="thin"/>
      <right style="thin"/>
      <top style="medium"/>
      <bottom style="medium"/>
    </border>
    <border>
      <left>
        <color indexed="63"/>
      </left>
      <right style="thin"/>
      <top style="medium"/>
      <bottom style="medium"/>
    </border>
    <border>
      <left style="medium"/>
      <right style="medium"/>
      <top style="medium"/>
      <bottom>
        <color indexed="63"/>
      </bottom>
    </border>
    <border>
      <left style="medium"/>
      <right style="thin"/>
      <top style="medium"/>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medium"/>
    </border>
    <border>
      <left style="medium"/>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style="thin"/>
    </border>
    <border>
      <left style="thin"/>
      <right style="thin"/>
      <top style="thin"/>
      <bottom style="medium"/>
    </border>
    <border>
      <left style="thin"/>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medium"/>
      <top>
        <color indexed="63"/>
      </top>
      <bottom style="thin"/>
    </border>
    <border>
      <left style="medium"/>
      <right style="thin"/>
      <top style="medium"/>
      <bottom>
        <color indexed="63"/>
      </bottom>
    </border>
    <border>
      <left>
        <color indexed="63"/>
      </left>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medium"/>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medium"/>
    </border>
    <border>
      <left style="medium"/>
      <right>
        <color indexed="63"/>
      </right>
      <top style="thin"/>
      <bottom style="medium"/>
    </border>
    <border>
      <left>
        <color indexed="63"/>
      </left>
      <right style="thin"/>
      <top>
        <color indexed="63"/>
      </top>
      <bottom style="medium"/>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s>
  <cellStyleXfs count="27">
    <xf numFmtId="0" fontId="3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lignment/>
      <protection/>
    </xf>
    <xf numFmtId="0" fontId="21" fillId="0" borderId="0" applyNumberFormat="0" applyFont="0" applyFill="0" applyBorder="0" applyAlignment="0" applyProtection="0"/>
    <xf numFmtId="0" fontId="21" fillId="0" borderId="0">
      <alignment/>
      <protection/>
    </xf>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23">
    <xf numFmtId="0" fontId="0" fillId="0" borderId="0" xfId="0" applyAlignment="1">
      <alignment/>
    </xf>
    <xf numFmtId="0" fontId="3" fillId="0" borderId="0" xfId="0" applyFont="1" applyAlignment="1">
      <alignment horizontal="left" vertical="top" wrapText="1"/>
    </xf>
    <xf numFmtId="0" fontId="3" fillId="0" borderId="0" xfId="0" applyFont="1" applyAlignment="1">
      <alignment/>
    </xf>
    <xf numFmtId="0" fontId="7" fillId="0" borderId="1" xfId="0" applyFont="1" applyBorder="1" applyAlignment="1">
      <alignment horizontal="center" vertical="center" wrapText="1"/>
    </xf>
    <xf numFmtId="0" fontId="9" fillId="0" borderId="0" xfId="0" applyFont="1" applyAlignment="1">
      <alignment/>
    </xf>
    <xf numFmtId="0" fontId="10" fillId="0" borderId="0" xfId="0" applyFont="1" applyBorder="1" applyAlignment="1">
      <alignment horizontal="center"/>
    </xf>
    <xf numFmtId="0" fontId="3" fillId="0" borderId="0" xfId="0" applyFont="1" applyAlignment="1" applyProtection="1">
      <alignment/>
      <protection locked="0"/>
    </xf>
    <xf numFmtId="0" fontId="3" fillId="0" borderId="0" xfId="0" applyFont="1" applyAlignment="1" applyProtection="1">
      <alignment horizontal="left" vertical="top" wrapText="1"/>
      <protection locked="0"/>
    </xf>
    <xf numFmtId="0" fontId="14" fillId="0" borderId="0" xfId="0" applyFont="1" applyBorder="1" applyAlignment="1" applyProtection="1">
      <alignment horizontal="center" vertical="center"/>
      <protection locked="0"/>
    </xf>
    <xf numFmtId="0" fontId="7" fillId="0" borderId="2" xfId="0" applyFont="1" applyBorder="1" applyAlignment="1">
      <alignment horizontal="centerContinuous"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6" fillId="0" borderId="0" xfId="0" applyFont="1" applyFill="1" applyAlignment="1">
      <alignment/>
    </xf>
    <xf numFmtId="0" fontId="0" fillId="0" borderId="0" xfId="0" applyFill="1" applyAlignment="1">
      <alignment/>
    </xf>
    <xf numFmtId="0" fontId="11" fillId="0" borderId="0" xfId="0" applyFont="1" applyFill="1" applyAlignment="1">
      <alignment/>
    </xf>
    <xf numFmtId="0" fontId="17" fillId="0" borderId="0" xfId="0" applyFont="1" applyFill="1" applyAlignment="1">
      <alignment/>
    </xf>
    <xf numFmtId="0" fontId="0" fillId="0" borderId="0" xfId="0" applyFont="1" applyFill="1" applyAlignment="1">
      <alignment/>
    </xf>
    <xf numFmtId="0" fontId="9" fillId="0" borderId="0" xfId="0" applyFont="1" applyFill="1" applyAlignment="1">
      <alignment/>
    </xf>
    <xf numFmtId="49" fontId="0" fillId="0" borderId="0" xfId="0" applyNumberFormat="1" applyFont="1" applyFill="1" applyBorder="1" applyAlignment="1" applyProtection="1">
      <alignment horizontal="center"/>
      <protection locked="0"/>
    </xf>
    <xf numFmtId="49" fontId="3" fillId="0" borderId="0" xfId="0" applyNumberFormat="1" applyFont="1" applyFill="1" applyAlignment="1" applyProtection="1">
      <alignment horizontal="center"/>
      <protection locked="0"/>
    </xf>
    <xf numFmtId="180" fontId="3" fillId="0" borderId="0" xfId="0" applyNumberFormat="1" applyFont="1" applyFill="1" applyAlignment="1" applyProtection="1">
      <alignment/>
      <protection locked="0"/>
    </xf>
    <xf numFmtId="180" fontId="3" fillId="0" borderId="0" xfId="0" applyNumberFormat="1" applyFont="1" applyAlignment="1" applyProtection="1">
      <alignment/>
      <protection locked="0"/>
    </xf>
    <xf numFmtId="3" fontId="12" fillId="0" borderId="5" xfId="0" applyNumberFormat="1" applyFont="1" applyBorder="1" applyAlignment="1">
      <alignment horizontal="right"/>
    </xf>
    <xf numFmtId="3" fontId="12" fillId="0" borderId="6" xfId="0" applyNumberFormat="1" applyFont="1" applyBorder="1" applyAlignment="1">
      <alignment horizontal="right"/>
    </xf>
    <xf numFmtId="0" fontId="21" fillId="0" borderId="0" xfId="21">
      <alignment/>
      <protection/>
    </xf>
    <xf numFmtId="0" fontId="21" fillId="0" borderId="0" xfId="20" applyNumberFormat="1" applyFont="1" applyFill="1" applyBorder="1" applyAlignment="1" applyProtection="1">
      <alignment vertical="top"/>
      <protection/>
    </xf>
    <xf numFmtId="0" fontId="27" fillId="0" borderId="0" xfId="20" applyNumberFormat="1" applyFont="1" applyFill="1" applyBorder="1" applyAlignment="1" applyProtection="1">
      <alignment horizontal="right" vertical="top"/>
      <protection/>
    </xf>
    <xf numFmtId="0" fontId="21" fillId="0" borderId="0" xfId="20" applyNumberFormat="1" applyFont="1" applyFill="1" applyBorder="1" applyAlignment="1" applyProtection="1">
      <alignment/>
      <protection/>
    </xf>
    <xf numFmtId="0" fontId="13" fillId="0" borderId="5" xfId="20" applyNumberFormat="1" applyFont="1" applyFill="1" applyBorder="1" applyAlignment="1" applyProtection="1">
      <alignment horizontal="center" vertical="top" wrapText="1"/>
      <protection/>
    </xf>
    <xf numFmtId="0" fontId="13" fillId="0" borderId="7" xfId="20" applyNumberFormat="1" applyFont="1" applyFill="1" applyBorder="1" applyAlignment="1" applyProtection="1">
      <alignment horizontal="center" vertical="top"/>
      <protection/>
    </xf>
    <xf numFmtId="0" fontId="13" fillId="0" borderId="7" xfId="20" applyNumberFormat="1" applyFont="1" applyFill="1" applyBorder="1" applyAlignment="1" applyProtection="1">
      <alignment horizontal="center" vertical="center"/>
      <protection/>
    </xf>
    <xf numFmtId="0" fontId="24" fillId="0" borderId="0" xfId="21" applyFont="1" applyAlignment="1">
      <alignment vertical="top" wrapText="1" shrinkToFit="1"/>
      <protection/>
    </xf>
    <xf numFmtId="0" fontId="21" fillId="0" borderId="0" xfId="21" applyAlignment="1">
      <alignment vertical="top" wrapText="1" shrinkToFit="1"/>
      <protection/>
    </xf>
    <xf numFmtId="0" fontId="16" fillId="2" borderId="0" xfId="0" applyFont="1" applyFill="1" applyAlignment="1">
      <alignment/>
    </xf>
    <xf numFmtId="3" fontId="12" fillId="0" borderId="5" xfId="0" applyNumberFormat="1" applyFont="1" applyBorder="1" applyAlignment="1" applyProtection="1">
      <alignment horizontal="right" vertical="center"/>
      <protection locked="0"/>
    </xf>
    <xf numFmtId="0" fontId="12" fillId="0" borderId="8" xfId="0" applyFont="1" applyBorder="1" applyAlignment="1">
      <alignment horizontal="left" vertical="center" wrapText="1"/>
    </xf>
    <xf numFmtId="0" fontId="5" fillId="0" borderId="0" xfId="22" applyFont="1" applyAlignment="1" applyProtection="1">
      <alignment vertical="top" wrapText="1"/>
      <protection locked="0"/>
    </xf>
    <xf numFmtId="0" fontId="4" fillId="0" borderId="0" xfId="22" applyFont="1" applyAlignment="1">
      <alignment horizontal="center" vertical="top" wrapText="1"/>
      <protection/>
    </xf>
    <xf numFmtId="0" fontId="31" fillId="0" borderId="0" xfId="0" applyAlignment="1">
      <alignment/>
    </xf>
    <xf numFmtId="0" fontId="35" fillId="0" borderId="0" xfId="21" applyFont="1" applyAlignment="1">
      <alignment wrapText="1"/>
      <protection/>
    </xf>
    <xf numFmtId="0" fontId="21" fillId="0" borderId="0" xfId="21" applyFont="1" applyAlignment="1">
      <alignment horizontal="right"/>
      <protection/>
    </xf>
    <xf numFmtId="3" fontId="21" fillId="0" borderId="0" xfId="20" applyNumberFormat="1" applyFont="1" applyFill="1" applyBorder="1" applyAlignment="1" applyProtection="1">
      <alignment vertical="top"/>
      <protection/>
    </xf>
    <xf numFmtId="0" fontId="6" fillId="0" borderId="9" xfId="0" applyFont="1" applyBorder="1" applyAlignment="1">
      <alignment horizontal="center" vertical="center" wrapText="1"/>
    </xf>
    <xf numFmtId="3" fontId="12" fillId="0" borderId="10" xfId="0" applyNumberFormat="1" applyFont="1" applyFill="1" applyBorder="1" applyAlignment="1">
      <alignment horizontal="right"/>
    </xf>
    <xf numFmtId="3" fontId="12" fillId="0" borderId="10" xfId="0" applyNumberFormat="1" applyFont="1" applyFill="1" applyBorder="1" applyAlignment="1">
      <alignment horizontal="right" vertical="center"/>
    </xf>
    <xf numFmtId="3" fontId="12" fillId="0" borderId="11" xfId="0" applyNumberFormat="1" applyFont="1" applyFill="1" applyBorder="1" applyAlignment="1">
      <alignment horizontal="right"/>
    </xf>
    <xf numFmtId="3" fontId="8" fillId="2" borderId="11" xfId="0" applyNumberFormat="1" applyFont="1" applyFill="1" applyBorder="1" applyAlignment="1">
      <alignment horizontal="right"/>
    </xf>
    <xf numFmtId="3" fontId="12" fillId="0" borderId="12" xfId="0" applyNumberFormat="1" applyFont="1" applyFill="1" applyBorder="1" applyAlignment="1">
      <alignment horizontal="right"/>
    </xf>
    <xf numFmtId="3" fontId="12" fillId="0" borderId="11" xfId="0" applyNumberFormat="1" applyFont="1" applyFill="1" applyBorder="1" applyAlignment="1" applyProtection="1">
      <alignment horizontal="right"/>
      <protection locked="0"/>
    </xf>
    <xf numFmtId="3" fontId="12" fillId="0" borderId="6" xfId="0" applyNumberFormat="1" applyFont="1" applyFill="1" applyBorder="1" applyAlignment="1" applyProtection="1">
      <alignment horizontal="right"/>
      <protection locked="0"/>
    </xf>
    <xf numFmtId="3" fontId="12" fillId="0" borderId="11" xfId="0" applyNumberFormat="1" applyFont="1" applyFill="1" applyBorder="1" applyAlignment="1" applyProtection="1">
      <alignment horizontal="right" vertical="center"/>
      <protection locked="0"/>
    </xf>
    <xf numFmtId="3" fontId="12" fillId="0" borderId="6" xfId="0" applyNumberFormat="1" applyFont="1" applyFill="1" applyBorder="1" applyAlignment="1" applyProtection="1">
      <alignment horizontal="right" vertical="center"/>
      <protection locked="0"/>
    </xf>
    <xf numFmtId="3" fontId="12" fillId="0" borderId="11" xfId="0" applyNumberFormat="1" applyFont="1" applyFill="1" applyBorder="1" applyAlignment="1">
      <alignment horizontal="right" vertical="center"/>
    </xf>
    <xf numFmtId="3" fontId="12" fillId="0" borderId="5" xfId="0" applyNumberFormat="1" applyFont="1" applyFill="1" applyBorder="1" applyAlignment="1">
      <alignment horizontal="right" vertical="center"/>
    </xf>
    <xf numFmtId="0" fontId="31" fillId="0" borderId="0" xfId="0" applyFill="1" applyAlignment="1">
      <alignment/>
    </xf>
    <xf numFmtId="49" fontId="12" fillId="0" borderId="13"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xf>
    <xf numFmtId="205" fontId="28" fillId="0" borderId="5" xfId="0" applyNumberFormat="1" applyFont="1" applyBorder="1" applyAlignment="1">
      <alignment horizontal="center" vertical="center" wrapText="1"/>
    </xf>
    <xf numFmtId="3" fontId="24" fillId="0" borderId="5" xfId="20" applyNumberFormat="1" applyFont="1" applyFill="1" applyBorder="1" applyAlignment="1" applyProtection="1">
      <alignment horizontal="center" vertical="center"/>
      <protection/>
    </xf>
    <xf numFmtId="3" fontId="30" fillId="0" borderId="5" xfId="20" applyNumberFormat="1" applyFont="1" applyFill="1" applyBorder="1" applyAlignment="1" applyProtection="1">
      <alignment horizontal="center" vertical="center"/>
      <protection/>
    </xf>
    <xf numFmtId="49" fontId="12" fillId="0" borderId="14" xfId="0" applyNumberFormat="1" applyFont="1" applyBorder="1" applyAlignment="1">
      <alignment horizontal="center" vertical="center"/>
    </xf>
    <xf numFmtId="0" fontId="15" fillId="0" borderId="1"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3" fontId="12" fillId="0" borderId="6" xfId="0" applyNumberFormat="1" applyFont="1" applyBorder="1" applyAlignment="1">
      <alignment horizontal="right" vertical="center"/>
    </xf>
    <xf numFmtId="49" fontId="15" fillId="2" borderId="8" xfId="0" applyNumberFormat="1" applyFont="1" applyFill="1" applyBorder="1" applyAlignment="1">
      <alignment horizontal="center" vertical="center"/>
    </xf>
    <xf numFmtId="0" fontId="15" fillId="2" borderId="8" xfId="0" applyFont="1" applyFill="1" applyBorder="1" applyAlignment="1">
      <alignment horizontal="center" vertical="center" wrapText="1"/>
    </xf>
    <xf numFmtId="49" fontId="12" fillId="0" borderId="8" xfId="0" applyNumberFormat="1" applyFont="1" applyBorder="1" applyAlignment="1">
      <alignment horizontal="center" vertical="center"/>
    </xf>
    <xf numFmtId="49" fontId="12" fillId="0" borderId="8" xfId="0" applyNumberFormat="1" applyFont="1" applyFill="1" applyBorder="1" applyAlignment="1">
      <alignment horizontal="center" vertical="center" wrapText="1"/>
    </xf>
    <xf numFmtId="0" fontId="15" fillId="2" borderId="13" xfId="0" applyFont="1" applyFill="1" applyBorder="1" applyAlignment="1">
      <alignment horizontal="center" vertical="center" wrapText="1"/>
    </xf>
    <xf numFmtId="49" fontId="12" fillId="0" borderId="1" xfId="0" applyNumberFormat="1" applyFont="1" applyBorder="1" applyAlignment="1">
      <alignment horizontal="center" vertical="center"/>
    </xf>
    <xf numFmtId="3" fontId="12" fillId="0" borderId="6" xfId="0" applyNumberFormat="1" applyFont="1" applyBorder="1" applyAlignment="1" applyProtection="1">
      <alignment horizontal="right" vertical="center"/>
      <protection locked="0"/>
    </xf>
    <xf numFmtId="3" fontId="12" fillId="0" borderId="15" xfId="0" applyNumberFormat="1" applyFont="1" applyFill="1" applyBorder="1" applyAlignment="1">
      <alignment horizontal="right" vertical="center"/>
    </xf>
    <xf numFmtId="3" fontId="12" fillId="0" borderId="6" xfId="0" applyNumberFormat="1" applyFont="1" applyFill="1" applyBorder="1" applyAlignment="1">
      <alignment horizontal="right" vertical="center"/>
    </xf>
    <xf numFmtId="205" fontId="28" fillId="0" borderId="11" xfId="0" applyNumberFormat="1" applyFont="1" applyBorder="1" applyAlignment="1">
      <alignment horizontal="center" vertical="center" wrapText="1"/>
    </xf>
    <xf numFmtId="0" fontId="13" fillId="0" borderId="5" xfId="20" applyNumberFormat="1" applyFont="1" applyFill="1" applyBorder="1" applyAlignment="1" applyProtection="1">
      <alignment horizontal="left" vertical="center" wrapText="1"/>
      <protection/>
    </xf>
    <xf numFmtId="0" fontId="22" fillId="0" borderId="5" xfId="20" applyNumberFormat="1" applyFont="1" applyFill="1" applyBorder="1" applyAlignment="1" applyProtection="1">
      <alignment horizontal="left" vertical="center" wrapText="1"/>
      <protection/>
    </xf>
    <xf numFmtId="3" fontId="12" fillId="0" borderId="5" xfId="0" applyNumberFormat="1" applyFont="1" applyBorder="1" applyAlignment="1">
      <alignment horizontal="right" vertical="center"/>
    </xf>
    <xf numFmtId="3" fontId="8" fillId="2" borderId="11" xfId="0" applyNumberFormat="1" applyFont="1" applyFill="1" applyBorder="1" applyAlignment="1">
      <alignment horizontal="right" vertical="center"/>
    </xf>
    <xf numFmtId="0" fontId="12" fillId="0" borderId="8" xfId="0" applyFont="1" applyFill="1" applyBorder="1" applyAlignment="1">
      <alignment horizontal="left" vertical="center" wrapText="1"/>
    </xf>
    <xf numFmtId="0" fontId="28" fillId="0" borderId="11" xfId="0" applyFont="1" applyBorder="1" applyAlignment="1">
      <alignment horizontal="center" vertical="center" wrapText="1"/>
    </xf>
    <xf numFmtId="3" fontId="32" fillId="0" borderId="11" xfId="0" applyNumberFormat="1" applyFont="1" applyFill="1" applyBorder="1" applyAlignment="1">
      <alignment horizontal="right" vertical="center"/>
    </xf>
    <xf numFmtId="0" fontId="24" fillId="0" borderId="5" xfId="20" applyNumberFormat="1" applyFont="1" applyFill="1" applyBorder="1" applyAlignment="1" applyProtection="1">
      <alignment vertical="center"/>
      <protection/>
    </xf>
    <xf numFmtId="0" fontId="24" fillId="0" borderId="5" xfId="20" applyNumberFormat="1" applyFont="1" applyFill="1" applyBorder="1" applyAlignment="1" applyProtection="1">
      <alignment vertical="center" wrapText="1"/>
      <protection/>
    </xf>
    <xf numFmtId="3" fontId="12" fillId="0" borderId="8" xfId="0" applyNumberFormat="1" applyFont="1" applyBorder="1" applyAlignment="1">
      <alignment horizontal="right" vertical="center"/>
    </xf>
    <xf numFmtId="3" fontId="12" fillId="0" borderId="8" xfId="0" applyNumberFormat="1" applyFont="1" applyFill="1" applyBorder="1" applyAlignment="1">
      <alignment horizontal="right" vertical="center"/>
    </xf>
    <xf numFmtId="49" fontId="12" fillId="0" borderId="13" xfId="0" applyNumberFormat="1" applyFont="1" applyBorder="1" applyAlignment="1">
      <alignment horizontal="left" wrapText="1"/>
    </xf>
    <xf numFmtId="49" fontId="12" fillId="0" borderId="16" xfId="0" applyNumberFormat="1" applyFont="1" applyBorder="1" applyAlignment="1">
      <alignment horizontal="center"/>
    </xf>
    <xf numFmtId="49" fontId="12" fillId="0" borderId="17" xfId="0" applyNumberFormat="1" applyFont="1" applyFill="1" applyBorder="1" applyAlignment="1">
      <alignment horizontal="center" vertical="center"/>
    </xf>
    <xf numFmtId="49" fontId="12" fillId="0" borderId="17" xfId="0" applyNumberFormat="1" applyFont="1" applyBorder="1" applyAlignment="1">
      <alignment horizontal="center" vertical="center"/>
    </xf>
    <xf numFmtId="3" fontId="12" fillId="0" borderId="5" xfId="0" applyNumberFormat="1" applyFont="1" applyFill="1" applyBorder="1" applyAlignment="1">
      <alignment horizontal="right"/>
    </xf>
    <xf numFmtId="3" fontId="32" fillId="0" borderId="5" xfId="0" applyNumberFormat="1" applyFont="1" applyFill="1" applyBorder="1" applyAlignment="1">
      <alignment horizontal="right" vertical="center"/>
    </xf>
    <xf numFmtId="3" fontId="32" fillId="0" borderId="15" xfId="0" applyNumberFormat="1" applyFont="1" applyFill="1" applyBorder="1" applyAlignment="1">
      <alignment horizontal="right" vertical="center"/>
    </xf>
    <xf numFmtId="49" fontId="8" fillId="0" borderId="8" xfId="0" applyNumberFormat="1" applyFont="1" applyBorder="1" applyAlignment="1">
      <alignment horizontal="left" vertical="center" wrapText="1"/>
    </xf>
    <xf numFmtId="0" fontId="28" fillId="0" borderId="6" xfId="0" applyFont="1" applyBorder="1" applyAlignment="1">
      <alignment horizontal="left" vertical="center" wrapText="1"/>
    </xf>
    <xf numFmtId="0" fontId="25" fillId="0" borderId="0" xfId="0" applyFont="1" applyAlignment="1" applyProtection="1">
      <alignment/>
      <protection locked="0"/>
    </xf>
    <xf numFmtId="0" fontId="25" fillId="0" borderId="0" xfId="0" applyFont="1" applyAlignment="1" applyProtection="1">
      <alignment horizontal="left" vertical="top" wrapText="1"/>
      <protection locked="0"/>
    </xf>
    <xf numFmtId="0" fontId="25" fillId="0" borderId="0" xfId="0" applyFont="1" applyAlignment="1">
      <alignment/>
    </xf>
    <xf numFmtId="0" fontId="25" fillId="0" borderId="0" xfId="0" applyFont="1" applyFill="1" applyAlignment="1">
      <alignment/>
    </xf>
    <xf numFmtId="0" fontId="14" fillId="0" borderId="0" xfId="0" applyFont="1" applyBorder="1" applyAlignment="1" applyProtection="1">
      <alignment horizontal="center" vertical="center"/>
      <protection locked="0"/>
    </xf>
    <xf numFmtId="0" fontId="10" fillId="0" borderId="0" xfId="0" applyFont="1" applyBorder="1" applyAlignment="1">
      <alignment horizontal="center"/>
    </xf>
    <xf numFmtId="0" fontId="6" fillId="0" borderId="9" xfId="0" applyFont="1" applyBorder="1" applyAlignment="1">
      <alignment horizontal="center" vertical="center" wrapText="1"/>
    </xf>
    <xf numFmtId="1" fontId="7" fillId="0" borderId="0" xfId="0" applyNumberFormat="1" applyFont="1" applyAlignment="1">
      <alignment/>
    </xf>
    <xf numFmtId="0" fontId="7" fillId="0" borderId="1" xfId="0" applyFont="1" applyBorder="1" applyAlignment="1">
      <alignment horizontal="center" vertical="center" wrapText="1"/>
    </xf>
    <xf numFmtId="0" fontId="7" fillId="0" borderId="2" xfId="0" applyFont="1" applyBorder="1" applyAlignment="1">
      <alignment horizontal="centerContinuous" vertical="center" wrapText="1"/>
    </xf>
    <xf numFmtId="0" fontId="6" fillId="0" borderId="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Fill="1" applyAlignment="1">
      <alignment/>
    </xf>
    <xf numFmtId="1" fontId="15" fillId="2" borderId="0" xfId="0" applyNumberFormat="1" applyFont="1" applyFill="1" applyAlignment="1">
      <alignment/>
    </xf>
    <xf numFmtId="49" fontId="15" fillId="2" borderId="20" xfId="0" applyNumberFormat="1" applyFont="1" applyFill="1" applyBorder="1" applyAlignment="1">
      <alignment horizontal="center" vertical="center" wrapText="1"/>
    </xf>
    <xf numFmtId="0" fontId="15" fillId="2" borderId="20" xfId="0" applyFont="1" applyFill="1" applyBorder="1" applyAlignment="1">
      <alignment horizontal="center" vertical="center" wrapText="1"/>
    </xf>
    <xf numFmtId="3" fontId="8" fillId="2" borderId="21" xfId="0" applyNumberFormat="1" applyFont="1" applyFill="1" applyBorder="1" applyAlignment="1">
      <alignment horizontal="right" wrapText="1"/>
    </xf>
    <xf numFmtId="0" fontId="15" fillId="0" borderId="0" xfId="0" applyFont="1" applyFill="1" applyAlignment="1">
      <alignment/>
    </xf>
    <xf numFmtId="1" fontId="23" fillId="0" borderId="0" xfId="0" applyNumberFormat="1" applyFont="1" applyFill="1" applyAlignment="1">
      <alignment/>
    </xf>
    <xf numFmtId="49" fontId="8" fillId="0" borderId="8" xfId="0" applyNumberFormat="1" applyFont="1" applyBorder="1" applyAlignment="1">
      <alignment horizontal="center" vertical="center"/>
    </xf>
    <xf numFmtId="3" fontId="8" fillId="0" borderId="5" xfId="0" applyNumberFormat="1" applyFont="1" applyBorder="1" applyAlignment="1">
      <alignment horizontal="right" wrapText="1"/>
    </xf>
    <xf numFmtId="3" fontId="8" fillId="0" borderId="11" xfId="0" applyNumberFormat="1" applyFont="1" applyBorder="1" applyAlignment="1">
      <alignment horizontal="right" vertical="top" wrapText="1"/>
    </xf>
    <xf numFmtId="3" fontId="8" fillId="0" borderId="5" xfId="0" applyNumberFormat="1" applyFont="1" applyBorder="1" applyAlignment="1">
      <alignment horizontal="right" vertical="center" wrapText="1"/>
    </xf>
    <xf numFmtId="3" fontId="8" fillId="0" borderId="11" xfId="0" applyNumberFormat="1" applyFont="1" applyBorder="1" applyAlignment="1">
      <alignment horizontal="right" vertical="center" wrapText="1"/>
    </xf>
    <xf numFmtId="0" fontId="23" fillId="0" borderId="0" xfId="0" applyFont="1" applyFill="1" applyAlignment="1">
      <alignment/>
    </xf>
    <xf numFmtId="1" fontId="25" fillId="0" borderId="0" xfId="0" applyNumberFormat="1" applyFont="1" applyFill="1" applyAlignment="1">
      <alignment/>
    </xf>
    <xf numFmtId="49" fontId="12" fillId="0" borderId="8" xfId="0" applyNumberFormat="1" applyFont="1" applyBorder="1" applyAlignment="1">
      <alignment horizontal="left" vertical="center" wrapText="1"/>
    </xf>
    <xf numFmtId="3" fontId="12" fillId="0" borderId="11" xfId="0" applyNumberFormat="1" applyFont="1" applyBorder="1" applyAlignment="1">
      <alignment horizontal="right" vertical="top" wrapText="1"/>
    </xf>
    <xf numFmtId="3" fontId="12" fillId="0" borderId="5" xfId="0" applyNumberFormat="1" applyFont="1" applyBorder="1" applyAlignment="1">
      <alignment horizontal="right" vertical="center" wrapText="1"/>
    </xf>
    <xf numFmtId="3" fontId="12" fillId="0" borderId="6" xfId="0" applyNumberFormat="1" applyFont="1" applyBorder="1" applyAlignment="1">
      <alignment horizontal="right" vertical="center" wrapText="1"/>
    </xf>
    <xf numFmtId="3" fontId="12" fillId="0" borderId="11" xfId="0" applyNumberFormat="1" applyFont="1" applyBorder="1" applyAlignment="1">
      <alignment horizontal="right" vertical="center" wrapText="1"/>
    </xf>
    <xf numFmtId="49" fontId="8" fillId="0" borderId="8" xfId="0" applyNumberFormat="1" applyFont="1" applyBorder="1" applyAlignment="1">
      <alignment horizontal="center"/>
    </xf>
    <xf numFmtId="49" fontId="8" fillId="0" borderId="8" xfId="0" applyNumberFormat="1" applyFont="1" applyBorder="1" applyAlignment="1">
      <alignment horizontal="left" wrapText="1"/>
    </xf>
    <xf numFmtId="3" fontId="8" fillId="0" borderId="11" xfId="0" applyNumberFormat="1" applyFont="1" applyBorder="1" applyAlignment="1">
      <alignment horizontal="right" wrapText="1"/>
    </xf>
    <xf numFmtId="3" fontId="8" fillId="0" borderId="6" xfId="0" applyNumberFormat="1" applyFont="1" applyBorder="1" applyAlignment="1">
      <alignment horizontal="right" wrapText="1"/>
    </xf>
    <xf numFmtId="1" fontId="12" fillId="2" borderId="0" xfId="0" applyNumberFormat="1" applyFont="1" applyFill="1" applyAlignment="1">
      <alignment/>
    </xf>
    <xf numFmtId="0" fontId="12" fillId="0" borderId="0" xfId="0" applyFont="1" applyFill="1" applyAlignment="1">
      <alignment/>
    </xf>
    <xf numFmtId="1" fontId="12" fillId="0" borderId="0" xfId="0" applyNumberFormat="1" applyFont="1" applyFill="1" applyAlignment="1">
      <alignment/>
    </xf>
    <xf numFmtId="1" fontId="23" fillId="0" borderId="0" xfId="0" applyNumberFormat="1" applyFont="1" applyFill="1" applyAlignment="1">
      <alignment vertical="center"/>
    </xf>
    <xf numFmtId="0" fontId="23" fillId="0" borderId="0" xfId="0" applyFont="1" applyFill="1" applyAlignment="1">
      <alignment vertical="center"/>
    </xf>
    <xf numFmtId="1" fontId="39" fillId="0" borderId="0" xfId="0" applyNumberFormat="1" applyFont="1" applyFill="1" applyAlignment="1">
      <alignment/>
    </xf>
    <xf numFmtId="0" fontId="39" fillId="0" borderId="0" xfId="0" applyFont="1" applyFill="1" applyAlignment="1">
      <alignment/>
    </xf>
    <xf numFmtId="1" fontId="25" fillId="2" borderId="0" xfId="0" applyNumberFormat="1" applyFont="1" applyFill="1" applyAlignment="1">
      <alignment/>
    </xf>
    <xf numFmtId="1" fontId="15" fillId="0" borderId="0" xfId="0" applyNumberFormat="1" applyFont="1" applyFill="1" applyAlignment="1">
      <alignment/>
    </xf>
    <xf numFmtId="0" fontId="12" fillId="0" borderId="22" xfId="0" applyFont="1" applyFill="1" applyBorder="1" applyAlignment="1">
      <alignment horizontal="left" vertical="center" wrapText="1"/>
    </xf>
    <xf numFmtId="1" fontId="43" fillId="0" borderId="0" xfId="0" applyNumberFormat="1" applyFont="1" applyFill="1" applyAlignment="1">
      <alignment/>
    </xf>
    <xf numFmtId="49" fontId="8" fillId="2" borderId="13" xfId="0" applyNumberFormat="1" applyFont="1" applyFill="1" applyBorder="1" applyAlignment="1">
      <alignment horizontal="center" vertical="center"/>
    </xf>
    <xf numFmtId="0" fontId="43" fillId="0" borderId="0" xfId="0" applyFont="1" applyFill="1" applyAlignment="1">
      <alignment/>
    </xf>
    <xf numFmtId="49" fontId="8" fillId="0" borderId="13" xfId="0" applyNumberFormat="1" applyFont="1" applyBorder="1" applyAlignment="1">
      <alignment horizontal="left" wrapText="1"/>
    </xf>
    <xf numFmtId="3" fontId="8" fillId="0" borderId="12" xfId="0" applyNumberFormat="1" applyFont="1" applyBorder="1" applyAlignment="1">
      <alignment horizontal="right" wrapText="1"/>
    </xf>
    <xf numFmtId="49" fontId="8" fillId="0" borderId="13" xfId="0" applyNumberFormat="1" applyFont="1" applyBorder="1" applyAlignment="1">
      <alignment horizontal="center"/>
    </xf>
    <xf numFmtId="3" fontId="8" fillId="0" borderId="12" xfId="0" applyNumberFormat="1" applyFont="1" applyFill="1" applyBorder="1" applyAlignment="1">
      <alignment horizontal="right"/>
    </xf>
    <xf numFmtId="0" fontId="12" fillId="0" borderId="14" xfId="0" applyFont="1" applyBorder="1" applyAlignment="1">
      <alignment horizontal="left" vertical="center" wrapText="1"/>
    </xf>
    <xf numFmtId="3" fontId="8" fillId="0" borderId="3" xfId="0" applyNumberFormat="1" applyFont="1" applyBorder="1" applyAlignment="1">
      <alignment horizontal="right" vertical="center"/>
    </xf>
    <xf numFmtId="1" fontId="25" fillId="0" borderId="0" xfId="0" applyNumberFormat="1" applyFont="1" applyAlignment="1">
      <alignment/>
    </xf>
    <xf numFmtId="0" fontId="25" fillId="0" borderId="0" xfId="0" applyFont="1" applyAlignment="1">
      <alignment horizontal="left" vertical="top" wrapText="1"/>
    </xf>
    <xf numFmtId="0" fontId="24" fillId="0" borderId="0" xfId="0" applyFont="1" applyFill="1" applyAlignment="1">
      <alignment/>
    </xf>
    <xf numFmtId="3" fontId="24" fillId="0" borderId="0" xfId="0" applyNumberFormat="1" applyFont="1" applyFill="1" applyAlignment="1">
      <alignment/>
    </xf>
    <xf numFmtId="0" fontId="30" fillId="0" borderId="0" xfId="0" applyFont="1" applyFill="1" applyAlignment="1" applyProtection="1">
      <alignment horizontal="right" vertical="top" wrapText="1"/>
      <protection locked="0"/>
    </xf>
    <xf numFmtId="0" fontId="24" fillId="0" borderId="0" xfId="0" applyFont="1" applyFill="1" applyBorder="1" applyAlignment="1">
      <alignment/>
    </xf>
    <xf numFmtId="0" fontId="28" fillId="0" borderId="0" xfId="0" applyFont="1" applyFill="1" applyBorder="1" applyAlignment="1">
      <alignment horizontal="center"/>
    </xf>
    <xf numFmtId="0" fontId="13" fillId="0" borderId="0" xfId="0" applyFont="1" applyFill="1" applyBorder="1" applyAlignment="1">
      <alignment horizontal="right" vertical="center"/>
    </xf>
    <xf numFmtId="0" fontId="13" fillId="0" borderId="0" xfId="0" applyFont="1" applyFill="1" applyAlignment="1">
      <alignment horizontal="center" vertical="center"/>
    </xf>
    <xf numFmtId="0" fontId="13" fillId="0" borderId="0" xfId="0" applyFont="1" applyFill="1" applyAlignment="1">
      <alignment/>
    </xf>
    <xf numFmtId="0" fontId="12" fillId="0" borderId="14" xfId="0" applyFont="1" applyBorder="1" applyAlignment="1">
      <alignment horizontal="justify" vertical="center" wrapText="1"/>
    </xf>
    <xf numFmtId="205" fontId="28" fillId="0" borderId="6" xfId="0" applyNumberFormat="1" applyFont="1" applyBorder="1" applyAlignment="1">
      <alignment horizontal="center" vertical="center" wrapText="1"/>
    </xf>
    <xf numFmtId="3" fontId="46" fillId="0" borderId="5" xfId="0" applyNumberFormat="1" applyFont="1" applyFill="1" applyBorder="1" applyAlignment="1">
      <alignment horizontal="right" vertical="center" wrapText="1"/>
    </xf>
    <xf numFmtId="3" fontId="46" fillId="0" borderId="23" xfId="0" applyNumberFormat="1" applyFont="1" applyFill="1" applyBorder="1" applyAlignment="1">
      <alignment horizontal="right" vertical="center" wrapText="1"/>
    </xf>
    <xf numFmtId="0" fontId="24" fillId="0" borderId="0" xfId="0" applyFont="1" applyAlignment="1">
      <alignment/>
    </xf>
    <xf numFmtId="0" fontId="24" fillId="0" borderId="0" xfId="0" applyFont="1" applyAlignment="1">
      <alignment horizontal="right"/>
    </xf>
    <xf numFmtId="180" fontId="24" fillId="0" borderId="0" xfId="0" applyNumberFormat="1" applyFont="1" applyAlignment="1">
      <alignment/>
    </xf>
    <xf numFmtId="0" fontId="7" fillId="0" borderId="20"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4" xfId="0" applyFont="1" applyBorder="1" applyAlignment="1">
      <alignment horizontal="center" vertical="center" wrapText="1"/>
    </xf>
    <xf numFmtId="0" fontId="14" fillId="0" borderId="0" xfId="0" applyFont="1" applyBorder="1" applyAlignment="1" applyProtection="1">
      <alignment horizontal="center" vertical="center" wrapText="1"/>
      <protection locked="0"/>
    </xf>
    <xf numFmtId="0" fontId="22" fillId="0" borderId="5" xfId="0" applyNumberFormat="1" applyFont="1" applyFill="1" applyBorder="1" applyAlignment="1" applyProtection="1">
      <alignment horizontal="left" vertical="top"/>
      <protection/>
    </xf>
    <xf numFmtId="0" fontId="22" fillId="0" borderId="5" xfId="0" applyNumberFormat="1" applyFont="1" applyFill="1" applyBorder="1" applyAlignment="1" applyProtection="1">
      <alignment vertical="top" wrapText="1"/>
      <protection/>
    </xf>
    <xf numFmtId="191" fontId="22" fillId="0" borderId="5" xfId="0" applyNumberFormat="1" applyFont="1" applyFill="1" applyBorder="1" applyAlignment="1" applyProtection="1">
      <alignment horizontal="right" vertical="top"/>
      <protection/>
    </xf>
    <xf numFmtId="191" fontId="47" fillId="0" borderId="5" xfId="0" applyNumberFormat="1" applyFont="1" applyBorder="1" applyAlignment="1">
      <alignment vertical="top" wrapText="1"/>
    </xf>
    <xf numFmtId="0" fontId="13" fillId="0" borderId="5" xfId="0" applyNumberFormat="1" applyFont="1" applyFill="1" applyBorder="1" applyAlignment="1" applyProtection="1">
      <alignment vertical="top"/>
      <protection/>
    </xf>
    <xf numFmtId="0" fontId="24" fillId="0" borderId="0" xfId="0" applyNumberFormat="1" applyFont="1" applyFill="1" applyAlignment="1" applyProtection="1">
      <alignment vertical="top"/>
      <protection/>
    </xf>
    <xf numFmtId="0" fontId="31" fillId="0" borderId="0" xfId="0" applyFill="1" applyAlignment="1">
      <alignment vertical="top"/>
    </xf>
    <xf numFmtId="0" fontId="7" fillId="0" borderId="2" xfId="0" applyFont="1" applyBorder="1" applyAlignment="1">
      <alignment horizontal="center" vertical="center" wrapText="1"/>
    </xf>
    <xf numFmtId="49" fontId="25" fillId="0" borderId="25" xfId="0" applyNumberFormat="1" applyFont="1" applyBorder="1" applyAlignment="1" applyProtection="1">
      <alignment horizontal="center" vertical="center" wrapText="1"/>
      <protection locked="0"/>
    </xf>
    <xf numFmtId="0" fontId="37" fillId="0" borderId="3" xfId="0" applyFont="1" applyBorder="1" applyAlignment="1">
      <alignment horizontal="center" vertical="center" wrapText="1"/>
    </xf>
    <xf numFmtId="3" fontId="8" fillId="0" borderId="10" xfId="0" applyNumberFormat="1" applyFont="1" applyFill="1" applyBorder="1" applyAlignment="1">
      <alignment horizontal="right"/>
    </xf>
    <xf numFmtId="3" fontId="12" fillId="0" borderId="5" xfId="0" applyNumberFormat="1" applyFont="1" applyBorder="1" applyAlignment="1">
      <alignment horizontal="right" vertical="top" wrapText="1"/>
    </xf>
    <xf numFmtId="3" fontId="12" fillId="0" borderId="6" xfId="0" applyNumberFormat="1" applyFont="1" applyBorder="1" applyAlignment="1">
      <alignment horizontal="right" vertical="top" wrapText="1"/>
    </xf>
    <xf numFmtId="0" fontId="6" fillId="0" borderId="5" xfId="0" applyFont="1" applyBorder="1" applyAlignment="1">
      <alignment horizontal="center" vertical="center" wrapText="1"/>
    </xf>
    <xf numFmtId="49" fontId="23" fillId="0" borderId="20" xfId="0" applyNumberFormat="1" applyFont="1" applyBorder="1" applyAlignment="1" applyProtection="1">
      <alignment horizontal="center" vertical="center" wrapText="1"/>
      <protection locked="0"/>
    </xf>
    <xf numFmtId="0" fontId="27" fillId="0" borderId="26" xfId="21" applyFont="1" applyBorder="1" applyAlignment="1">
      <alignment horizontal="center" vertical="center" wrapText="1"/>
      <protection/>
    </xf>
    <xf numFmtId="0" fontId="27" fillId="0" borderId="27" xfId="21" applyFont="1" applyBorder="1" applyAlignment="1">
      <alignment horizontal="center" vertical="center" wrapText="1"/>
      <protection/>
    </xf>
    <xf numFmtId="0" fontId="27" fillId="0" borderId="28" xfId="21" applyFont="1" applyBorder="1" applyAlignment="1">
      <alignment horizontal="center" vertical="center" wrapText="1"/>
      <protection/>
    </xf>
    <xf numFmtId="0" fontId="7" fillId="0" borderId="2" xfId="0" applyFont="1" applyBorder="1" applyAlignment="1">
      <alignment horizontal="center" vertical="center" wrapText="1"/>
    </xf>
    <xf numFmtId="49" fontId="12" fillId="0" borderId="29" xfId="0" applyNumberFormat="1" applyFont="1" applyBorder="1" applyAlignment="1">
      <alignment horizontal="center" vertical="center"/>
    </xf>
    <xf numFmtId="3" fontId="18" fillId="0" borderId="21" xfId="0" applyNumberFormat="1" applyFont="1" applyBorder="1" applyAlignment="1">
      <alignment horizontal="right"/>
    </xf>
    <xf numFmtId="210" fontId="12" fillId="0" borderId="11" xfId="0" applyNumberFormat="1" applyFont="1" applyBorder="1" applyAlignment="1">
      <alignment vertical="center"/>
    </xf>
    <xf numFmtId="0" fontId="29" fillId="0" borderId="18" xfId="0" applyFont="1" applyBorder="1" applyAlignment="1">
      <alignment horizontal="center" vertical="center" wrapText="1"/>
    </xf>
    <xf numFmtId="0" fontId="29" fillId="0" borderId="5" xfId="20" applyNumberFormat="1" applyFont="1" applyFill="1" applyBorder="1" applyAlignment="1" applyProtection="1">
      <alignment horizontal="center" vertical="center" wrapText="1"/>
      <protection/>
    </xf>
    <xf numFmtId="0" fontId="48"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48" fillId="0" borderId="5" xfId="0" applyFont="1" applyBorder="1" applyAlignment="1">
      <alignment horizontal="center" vertical="center" wrapText="1"/>
    </xf>
    <xf numFmtId="49" fontId="12" fillId="0" borderId="10" xfId="0" applyNumberFormat="1" applyFont="1" applyBorder="1" applyAlignment="1">
      <alignment horizontal="left" vertical="center" wrapText="1"/>
    </xf>
    <xf numFmtId="1" fontId="50" fillId="0" borderId="0" xfId="0" applyNumberFormat="1" applyFont="1" applyFill="1" applyAlignment="1">
      <alignment/>
    </xf>
    <xf numFmtId="0" fontId="50" fillId="0" borderId="0" xfId="0" applyFont="1" applyFill="1" applyAlignment="1">
      <alignment/>
    </xf>
    <xf numFmtId="3" fontId="12" fillId="0" borderId="6" xfId="0" applyNumberFormat="1" applyFont="1" applyBorder="1" applyAlignment="1">
      <alignment horizontal="right" wrapText="1"/>
    </xf>
    <xf numFmtId="3" fontId="12" fillId="0" borderId="11" xfId="0" applyNumberFormat="1" applyFont="1" applyBorder="1" applyAlignment="1">
      <alignment horizontal="right" wrapText="1"/>
    </xf>
    <xf numFmtId="3" fontId="32" fillId="0" borderId="6" xfId="0" applyNumberFormat="1" applyFont="1" applyFill="1" applyBorder="1" applyAlignment="1">
      <alignment horizontal="right" vertical="center"/>
    </xf>
    <xf numFmtId="0" fontId="41" fillId="0" borderId="0" xfId="0" applyFont="1" applyFill="1" applyAlignment="1">
      <alignment/>
    </xf>
    <xf numFmtId="49" fontId="28" fillId="0" borderId="30" xfId="0" applyNumberFormat="1" applyFont="1" applyBorder="1" applyAlignment="1">
      <alignment horizontal="center" vertical="center" wrapText="1"/>
    </xf>
    <xf numFmtId="0" fontId="30" fillId="0" borderId="31" xfId="0" applyFont="1" applyFill="1" applyBorder="1" applyAlignment="1" applyProtection="1">
      <alignment horizontal="center" vertical="center" wrapText="1"/>
      <protection locked="0"/>
    </xf>
    <xf numFmtId="3" fontId="28" fillId="0" borderId="11" xfId="0" applyNumberFormat="1" applyFont="1" applyFill="1" applyBorder="1" applyAlignment="1" applyProtection="1">
      <alignment/>
      <protection locked="0"/>
    </xf>
    <xf numFmtId="3" fontId="28" fillId="0" borderId="5" xfId="0" applyNumberFormat="1" applyFont="1" applyFill="1" applyBorder="1" applyAlignment="1" applyProtection="1">
      <alignment/>
      <protection locked="0"/>
    </xf>
    <xf numFmtId="3" fontId="28" fillId="0" borderId="15" xfId="0" applyNumberFormat="1" applyFont="1" applyFill="1" applyBorder="1" applyAlignment="1" applyProtection="1">
      <alignment/>
      <protection locked="0"/>
    </xf>
    <xf numFmtId="3" fontId="28" fillId="0" borderId="6" xfId="0" applyNumberFormat="1" applyFont="1" applyFill="1" applyBorder="1" applyAlignment="1" applyProtection="1">
      <alignment/>
      <protection locked="0"/>
    </xf>
    <xf numFmtId="3" fontId="28" fillId="0" borderId="11" xfId="0" applyNumberFormat="1" applyFont="1" applyFill="1" applyBorder="1" applyAlignment="1" applyProtection="1">
      <alignment/>
      <protection/>
    </xf>
    <xf numFmtId="3" fontId="19" fillId="0" borderId="3" xfId="0" applyNumberFormat="1" applyFont="1" applyBorder="1" applyAlignment="1" applyProtection="1">
      <alignment/>
      <protection locked="0"/>
    </xf>
    <xf numFmtId="3" fontId="19" fillId="0" borderId="3" xfId="0" applyNumberFormat="1" applyFont="1" applyBorder="1" applyAlignment="1" applyProtection="1">
      <alignment/>
      <protection/>
    </xf>
    <xf numFmtId="3" fontId="19" fillId="0" borderId="18" xfId="0" applyNumberFormat="1" applyFont="1" applyBorder="1" applyAlignment="1" applyProtection="1">
      <alignment/>
      <protection locked="0"/>
    </xf>
    <xf numFmtId="3" fontId="19" fillId="0" borderId="4" xfId="0" applyNumberFormat="1" applyFont="1" applyBorder="1" applyAlignment="1" applyProtection="1">
      <alignment/>
      <protection locked="0"/>
    </xf>
    <xf numFmtId="3" fontId="19" fillId="0" borderId="2" xfId="0" applyNumberFormat="1" applyFont="1" applyBorder="1" applyAlignment="1" applyProtection="1">
      <alignment/>
      <protection locked="0"/>
    </xf>
    <xf numFmtId="3" fontId="19" fillId="0" borderId="1" xfId="0" applyNumberFormat="1" applyFont="1" applyBorder="1" applyAlignment="1" applyProtection="1">
      <alignment/>
      <protection locked="0"/>
    </xf>
    <xf numFmtId="0" fontId="24" fillId="0" borderId="0" xfId="0" applyFont="1" applyFill="1" applyAlignment="1" applyProtection="1">
      <alignment/>
      <protection locked="0"/>
    </xf>
    <xf numFmtId="0" fontId="18" fillId="0" borderId="17" xfId="0" applyFont="1" applyFill="1" applyBorder="1" applyAlignment="1" applyProtection="1">
      <alignment horizontal="left" wrapText="1"/>
      <protection locked="0"/>
    </xf>
    <xf numFmtId="0" fontId="42" fillId="0" borderId="1" xfId="0" applyFont="1" applyFill="1" applyBorder="1" applyAlignment="1" applyProtection="1">
      <alignment/>
      <protection locked="0"/>
    </xf>
    <xf numFmtId="0" fontId="28" fillId="0" borderId="17" xfId="21" applyFont="1" applyBorder="1" applyAlignment="1">
      <alignment horizontal="left" vertical="center" wrapText="1"/>
      <protection/>
    </xf>
    <xf numFmtId="3" fontId="8" fillId="0" borderId="5" xfId="0" applyNumberFormat="1" applyFont="1" applyFill="1" applyBorder="1" applyAlignment="1">
      <alignment horizontal="right"/>
    </xf>
    <xf numFmtId="3" fontId="8" fillId="0" borderId="6" xfId="0" applyNumberFormat="1" applyFont="1" applyFill="1" applyBorder="1" applyAlignment="1">
      <alignment horizontal="right"/>
    </xf>
    <xf numFmtId="3" fontId="8" fillId="0" borderId="11" xfId="0" applyNumberFormat="1" applyFont="1" applyFill="1" applyBorder="1" applyAlignment="1">
      <alignment horizontal="right"/>
    </xf>
    <xf numFmtId="1" fontId="51" fillId="0" borderId="5" xfId="0" applyNumberFormat="1" applyFont="1" applyFill="1" applyBorder="1" applyAlignment="1">
      <alignment horizontal="center" vertical="top" wrapText="1"/>
    </xf>
    <xf numFmtId="3" fontId="9" fillId="2" borderId="5" xfId="0" applyNumberFormat="1" applyFont="1" applyFill="1" applyBorder="1" applyAlignment="1">
      <alignment horizontal="right" vertical="center" wrapText="1"/>
    </xf>
    <xf numFmtId="3" fontId="9" fillId="2" borderId="5" xfId="0" applyNumberFormat="1" applyFont="1" applyFill="1" applyBorder="1" applyAlignment="1">
      <alignment/>
    </xf>
    <xf numFmtId="0" fontId="52" fillId="0" borderId="0" xfId="0" applyFont="1" applyFill="1" applyAlignment="1" applyProtection="1">
      <alignment horizontal="right" vertical="top" wrapText="1"/>
      <protection locked="0"/>
    </xf>
    <xf numFmtId="0" fontId="52" fillId="0" borderId="0" xfId="0" applyFont="1" applyFill="1" applyAlignment="1" applyProtection="1">
      <alignment vertical="top" wrapText="1"/>
      <protection locked="0"/>
    </xf>
    <xf numFmtId="3" fontId="24" fillId="0" borderId="0" xfId="0" applyNumberFormat="1" applyFont="1" applyFill="1" applyAlignment="1" applyProtection="1">
      <alignment/>
      <protection locked="0"/>
    </xf>
    <xf numFmtId="49" fontId="28" fillId="0" borderId="17" xfId="0" applyNumberFormat="1" applyFont="1" applyFill="1" applyBorder="1" applyAlignment="1" applyProtection="1">
      <alignment horizontal="center" vertical="center"/>
      <protection locked="0"/>
    </xf>
    <xf numFmtId="49" fontId="29" fillId="0" borderId="2" xfId="0" applyNumberFormat="1" applyFont="1" applyFill="1" applyBorder="1" applyAlignment="1" applyProtection="1">
      <alignment horizontal="center"/>
      <protection locked="0"/>
    </xf>
    <xf numFmtId="49" fontId="29" fillId="0" borderId="0" xfId="0" applyNumberFormat="1" applyFont="1" applyFill="1" applyAlignment="1" applyProtection="1">
      <alignment horizontal="center"/>
      <protection locked="0"/>
    </xf>
    <xf numFmtId="0" fontId="29" fillId="0" borderId="0" xfId="0" applyFont="1" applyFill="1" applyAlignment="1" applyProtection="1">
      <alignment horizontal="center"/>
      <protection locked="0"/>
    </xf>
    <xf numFmtId="0" fontId="5" fillId="0" borderId="0" xfId="0" applyFont="1" applyFill="1" applyBorder="1" applyAlignment="1" applyProtection="1">
      <alignment horizontal="left" vertical="top" wrapText="1"/>
      <protection locked="0"/>
    </xf>
    <xf numFmtId="3" fontId="36" fillId="0" borderId="0" xfId="0" applyNumberFormat="1" applyFont="1" applyFill="1" applyBorder="1" applyAlignment="1" applyProtection="1">
      <alignment/>
      <protection locked="0"/>
    </xf>
    <xf numFmtId="49" fontId="18" fillId="0" borderId="32" xfId="0" applyNumberFormat="1" applyFont="1" applyFill="1" applyBorder="1" applyAlignment="1" applyProtection="1">
      <alignment horizontal="center" vertical="top"/>
      <protection/>
    </xf>
    <xf numFmtId="49" fontId="18" fillId="0" borderId="5" xfId="0" applyNumberFormat="1" applyFont="1" applyFill="1" applyBorder="1" applyAlignment="1" applyProtection="1">
      <alignment horizontal="left" vertical="top" wrapText="1"/>
      <protection/>
    </xf>
    <xf numFmtId="49" fontId="18" fillId="0" borderId="5" xfId="0" applyNumberFormat="1" applyFont="1" applyFill="1" applyBorder="1" applyAlignment="1" applyProtection="1">
      <alignment horizontal="center" vertical="top"/>
      <protection/>
    </xf>
    <xf numFmtId="0" fontId="18" fillId="0" borderId="5" xfId="0" applyNumberFormat="1" applyFont="1" applyFill="1" applyBorder="1" applyAlignment="1" applyProtection="1">
      <alignment horizontal="justify" vertical="top"/>
      <protection/>
    </xf>
    <xf numFmtId="3" fontId="12" fillId="0" borderId="33" xfId="0" applyNumberFormat="1" applyFont="1" applyFill="1" applyBorder="1" applyAlignment="1">
      <alignment horizontal="right"/>
    </xf>
    <xf numFmtId="49" fontId="28" fillId="0" borderId="32" xfId="0" applyNumberFormat="1" applyFont="1" applyFill="1" applyBorder="1" applyAlignment="1" applyProtection="1">
      <alignment horizontal="center" vertical="top"/>
      <protection/>
    </xf>
    <xf numFmtId="49" fontId="28" fillId="0" borderId="5" xfId="0" applyNumberFormat="1" applyFont="1" applyFill="1" applyBorder="1" applyAlignment="1" applyProtection="1">
      <alignment horizontal="left" vertical="top" wrapText="1"/>
      <protection/>
    </xf>
    <xf numFmtId="3" fontId="8" fillId="0" borderId="33" xfId="0" applyNumberFormat="1" applyFont="1" applyFill="1" applyBorder="1" applyAlignment="1">
      <alignment horizontal="right"/>
    </xf>
    <xf numFmtId="0" fontId="18" fillId="0" borderId="32" xfId="0" applyNumberFormat="1" applyFont="1" applyFill="1" applyBorder="1" applyAlignment="1" applyProtection="1">
      <alignment horizontal="center" vertical="top"/>
      <protection/>
    </xf>
    <xf numFmtId="49" fontId="13" fillId="0" borderId="32" xfId="0" applyNumberFormat="1" applyFont="1" applyFill="1" applyBorder="1" applyAlignment="1" applyProtection="1">
      <alignment horizontal="center" vertical="top"/>
      <protection/>
    </xf>
    <xf numFmtId="3" fontId="12" fillId="0" borderId="15" xfId="0" applyNumberFormat="1" applyFont="1" applyBorder="1" applyAlignment="1">
      <alignment horizontal="right" vertical="center"/>
    </xf>
    <xf numFmtId="49" fontId="8" fillId="3" borderId="34" xfId="0" applyNumberFormat="1" applyFont="1" applyFill="1" applyBorder="1" applyAlignment="1">
      <alignment horizontal="center" vertical="center"/>
    </xf>
    <xf numFmtId="49" fontId="8" fillId="3" borderId="30" xfId="0" applyNumberFormat="1" applyFont="1" applyFill="1" applyBorder="1" applyAlignment="1">
      <alignment horizontal="left" vertical="center" wrapText="1"/>
    </xf>
    <xf numFmtId="3" fontId="8" fillId="3" borderId="12" xfId="0" applyNumberFormat="1" applyFont="1" applyFill="1" applyBorder="1" applyAlignment="1">
      <alignment horizontal="right" vertical="top" wrapText="1"/>
    </xf>
    <xf numFmtId="49" fontId="8" fillId="0" borderId="13" xfId="0" applyNumberFormat="1" applyFont="1" applyFill="1" applyBorder="1" applyAlignment="1">
      <alignment horizontal="center" vertical="center"/>
    </xf>
    <xf numFmtId="3" fontId="8" fillId="0" borderId="11" xfId="0" applyNumberFormat="1" applyFont="1" applyFill="1" applyBorder="1" applyAlignment="1">
      <alignment horizontal="right" vertical="center"/>
    </xf>
    <xf numFmtId="3" fontId="8" fillId="0" borderId="7" xfId="0" applyNumberFormat="1" applyFont="1" applyFill="1" applyBorder="1" applyAlignment="1">
      <alignment horizontal="right" vertical="center"/>
    </xf>
    <xf numFmtId="3" fontId="8" fillId="0" borderId="35" xfId="0" applyNumberFormat="1" applyFont="1" applyFill="1" applyBorder="1" applyAlignment="1">
      <alignment horizontal="right" vertical="center"/>
    </xf>
    <xf numFmtId="3" fontId="8" fillId="0" borderId="6" xfId="0" applyNumberFormat="1" applyFont="1" applyFill="1" applyBorder="1" applyAlignment="1">
      <alignment horizontal="right" vertical="center"/>
    </xf>
    <xf numFmtId="0" fontId="15" fillId="0" borderId="13" xfId="0" applyFont="1" applyFill="1" applyBorder="1" applyAlignment="1">
      <alignment horizontal="left" vertical="center" wrapText="1"/>
    </xf>
    <xf numFmtId="3" fontId="12" fillId="0" borderId="7" xfId="0" applyNumberFormat="1" applyFont="1" applyFill="1" applyBorder="1" applyAlignment="1">
      <alignment horizontal="right" vertical="center"/>
    </xf>
    <xf numFmtId="3" fontId="12" fillId="3" borderId="12" xfId="0" applyNumberFormat="1" applyFont="1" applyFill="1" applyBorder="1" applyAlignment="1">
      <alignment horizontal="right"/>
    </xf>
    <xf numFmtId="3" fontId="12" fillId="3" borderId="5" xfId="0" applyNumberFormat="1" applyFont="1" applyFill="1" applyBorder="1" applyAlignment="1">
      <alignment horizontal="right"/>
    </xf>
    <xf numFmtId="3" fontId="12" fillId="3" borderId="6" xfId="0" applyNumberFormat="1" applyFont="1" applyFill="1" applyBorder="1" applyAlignment="1">
      <alignment horizontal="right"/>
    </xf>
    <xf numFmtId="3" fontId="12" fillId="3" borderId="11" xfId="0" applyNumberFormat="1" applyFont="1" applyFill="1" applyBorder="1" applyAlignment="1" applyProtection="1">
      <alignment horizontal="right"/>
      <protection locked="0"/>
    </xf>
    <xf numFmtId="3" fontId="12" fillId="3" borderId="6" xfId="0" applyNumberFormat="1" applyFont="1" applyFill="1" applyBorder="1" applyAlignment="1" applyProtection="1">
      <alignment horizontal="right"/>
      <protection locked="0"/>
    </xf>
    <xf numFmtId="49" fontId="32" fillId="3" borderId="34" xfId="0" applyNumberFormat="1" applyFont="1" applyFill="1" applyBorder="1" applyAlignment="1">
      <alignment horizontal="center" vertical="center"/>
    </xf>
    <xf numFmtId="49" fontId="32" fillId="3" borderId="30" xfId="0" applyNumberFormat="1" applyFont="1" applyFill="1" applyBorder="1" applyAlignment="1">
      <alignment horizontal="left" vertical="center" wrapText="1"/>
    </xf>
    <xf numFmtId="3" fontId="32" fillId="3" borderId="12" xfId="0" applyNumberFormat="1" applyFont="1" applyFill="1" applyBorder="1" applyAlignment="1">
      <alignment horizontal="right" vertical="top" wrapText="1"/>
    </xf>
    <xf numFmtId="3" fontId="32" fillId="3" borderId="22" xfId="0" applyNumberFormat="1" applyFont="1" applyFill="1" applyBorder="1" applyAlignment="1">
      <alignment horizontal="right" vertical="top" wrapText="1"/>
    </xf>
    <xf numFmtId="3" fontId="32" fillId="3" borderId="30" xfId="0" applyNumberFormat="1" applyFont="1" applyFill="1" applyBorder="1" applyAlignment="1">
      <alignment horizontal="right" vertical="top" wrapText="1"/>
    </xf>
    <xf numFmtId="3" fontId="32" fillId="3" borderId="11" xfId="0" applyNumberFormat="1" applyFont="1" applyFill="1" applyBorder="1" applyAlignment="1">
      <alignment horizontal="right" vertical="top" wrapText="1"/>
    </xf>
    <xf numFmtId="49" fontId="54" fillId="3" borderId="32" xfId="0" applyNumberFormat="1" applyFont="1" applyFill="1" applyBorder="1" applyAlignment="1" applyProtection="1">
      <alignment horizontal="center" vertical="top"/>
      <protection/>
    </xf>
    <xf numFmtId="0" fontId="54" fillId="3" borderId="5" xfId="0" applyNumberFormat="1" applyFont="1" applyFill="1" applyBorder="1" applyAlignment="1" applyProtection="1">
      <alignment horizontal="justify" vertical="top"/>
      <protection/>
    </xf>
    <xf numFmtId="3" fontId="32" fillId="3" borderId="12" xfId="0" applyNumberFormat="1" applyFont="1" applyFill="1" applyBorder="1" applyAlignment="1">
      <alignment horizontal="right"/>
    </xf>
    <xf numFmtId="3" fontId="32" fillId="3" borderId="5" xfId="0" applyNumberFormat="1" applyFont="1" applyFill="1" applyBorder="1" applyAlignment="1">
      <alignment horizontal="right"/>
    </xf>
    <xf numFmtId="3" fontId="32" fillId="3" borderId="6" xfId="0" applyNumberFormat="1" applyFont="1" applyFill="1" applyBorder="1" applyAlignment="1">
      <alignment horizontal="right"/>
    </xf>
    <xf numFmtId="3" fontId="32" fillId="3" borderId="10" xfId="0" applyNumberFormat="1" applyFont="1" applyFill="1" applyBorder="1" applyAlignment="1">
      <alignment horizontal="right"/>
    </xf>
    <xf numFmtId="49" fontId="54" fillId="3" borderId="5" xfId="0" applyNumberFormat="1" applyFont="1" applyFill="1" applyBorder="1" applyAlignment="1" applyProtection="1">
      <alignment horizontal="center" vertical="top"/>
      <protection/>
    </xf>
    <xf numFmtId="3" fontId="32" fillId="3" borderId="11" xfId="0" applyNumberFormat="1" applyFont="1" applyFill="1" applyBorder="1" applyAlignment="1" applyProtection="1">
      <alignment horizontal="right"/>
      <protection locked="0"/>
    </xf>
    <xf numFmtId="3" fontId="32" fillId="3" borderId="6" xfId="0" applyNumberFormat="1" applyFont="1" applyFill="1" applyBorder="1" applyAlignment="1" applyProtection="1">
      <alignment horizontal="right"/>
      <protection locked="0"/>
    </xf>
    <xf numFmtId="3" fontId="12" fillId="0" borderId="5" xfId="0" applyNumberFormat="1" applyFont="1" applyBorder="1" applyAlignment="1">
      <alignment horizontal="right" wrapText="1"/>
    </xf>
    <xf numFmtId="49" fontId="18" fillId="0" borderId="15" xfId="0" applyNumberFormat="1" applyFont="1" applyFill="1" applyBorder="1" applyAlignment="1" applyProtection="1">
      <alignment horizontal="center" vertical="top"/>
      <protection/>
    </xf>
    <xf numFmtId="49" fontId="18" fillId="0" borderId="0" xfId="0" applyNumberFormat="1" applyFont="1" applyFill="1" applyBorder="1" applyAlignment="1" applyProtection="1">
      <alignment horizontal="center" vertical="top"/>
      <protection/>
    </xf>
    <xf numFmtId="3" fontId="55" fillId="0" borderId="11" xfId="0" applyNumberFormat="1" applyFont="1" applyFill="1" applyBorder="1" applyAlignment="1">
      <alignment horizontal="right" vertical="center"/>
    </xf>
    <xf numFmtId="3" fontId="56" fillId="0" borderId="6" xfId="0" applyNumberFormat="1" applyFont="1" applyFill="1" applyBorder="1" applyAlignment="1">
      <alignment horizontal="right" vertical="center"/>
    </xf>
    <xf numFmtId="3" fontId="55" fillId="0" borderId="5" xfId="0" applyNumberFormat="1" applyFont="1" applyBorder="1" applyAlignment="1">
      <alignment horizontal="right" vertical="center"/>
    </xf>
    <xf numFmtId="3" fontId="55" fillId="0" borderId="6" xfId="0" applyNumberFormat="1" applyFont="1" applyBorder="1" applyAlignment="1">
      <alignment horizontal="right" vertical="center"/>
    </xf>
    <xf numFmtId="3" fontId="55" fillId="0" borderId="15" xfId="0" applyNumberFormat="1" applyFont="1" applyBorder="1" applyAlignment="1">
      <alignment horizontal="right" vertical="center"/>
    </xf>
    <xf numFmtId="3" fontId="55" fillId="0" borderId="5" xfId="0" applyNumberFormat="1" applyFont="1" applyFill="1" applyBorder="1" applyAlignment="1">
      <alignment horizontal="right" vertical="center"/>
    </xf>
    <xf numFmtId="49" fontId="57" fillId="0" borderId="8" xfId="0" applyNumberFormat="1" applyFont="1" applyFill="1" applyBorder="1" applyAlignment="1">
      <alignment horizontal="center" vertical="center"/>
    </xf>
    <xf numFmtId="49" fontId="57" fillId="0" borderId="8" xfId="0" applyNumberFormat="1" applyFont="1" applyBorder="1" applyAlignment="1">
      <alignment horizontal="center" vertical="center"/>
    </xf>
    <xf numFmtId="49" fontId="57" fillId="0" borderId="32" xfId="0" applyNumberFormat="1" applyFont="1" applyFill="1" applyBorder="1" applyAlignment="1" applyProtection="1">
      <alignment horizontal="center" vertical="top"/>
      <protection/>
    </xf>
    <xf numFmtId="49" fontId="13" fillId="0" borderId="5" xfId="0" applyNumberFormat="1" applyFont="1" applyFill="1" applyBorder="1" applyAlignment="1" applyProtection="1">
      <alignment horizontal="center" vertical="top"/>
      <protection/>
    </xf>
    <xf numFmtId="0" fontId="13" fillId="0" borderId="5" xfId="0" applyNumberFormat="1" applyFont="1" applyFill="1" applyBorder="1" applyAlignment="1" applyProtection="1">
      <alignment horizontal="justify" vertical="top"/>
      <protection/>
    </xf>
    <xf numFmtId="0" fontId="58" fillId="0" borderId="5" xfId="19" applyFont="1" applyBorder="1" applyAlignment="1">
      <alignment horizontal="center" vertical="center"/>
      <protection/>
    </xf>
    <xf numFmtId="0" fontId="58" fillId="0" borderId="22" xfId="19" applyFont="1" applyBorder="1" applyAlignment="1">
      <alignment horizontal="center" vertical="center"/>
      <protection/>
    </xf>
    <xf numFmtId="0" fontId="13" fillId="0" borderId="22" xfId="0" applyFont="1" applyFill="1" applyBorder="1" applyAlignment="1">
      <alignment horizontal="justify" vertical="top" wrapText="1"/>
    </xf>
    <xf numFmtId="49" fontId="13" fillId="0" borderId="5" xfId="0" applyNumberFormat="1" applyFont="1" applyFill="1" applyBorder="1" applyAlignment="1" applyProtection="1">
      <alignment horizontal="left" vertical="top" wrapText="1"/>
      <protection/>
    </xf>
    <xf numFmtId="3" fontId="59" fillId="0" borderId="5" xfId="0" applyNumberFormat="1" applyFont="1" applyBorder="1" applyAlignment="1">
      <alignment horizontal="right"/>
    </xf>
    <xf numFmtId="3" fontId="9" fillId="3" borderId="5" xfId="0" applyNumberFormat="1" applyFont="1" applyFill="1" applyBorder="1" applyAlignment="1">
      <alignment horizontal="right" vertical="center" wrapText="1"/>
    </xf>
    <xf numFmtId="49" fontId="13" fillId="0" borderId="10" xfId="0" applyNumberFormat="1" applyFont="1" applyBorder="1" applyAlignment="1">
      <alignment horizontal="left" vertical="center" wrapText="1"/>
    </xf>
    <xf numFmtId="49" fontId="13" fillId="0" borderId="8" xfId="0" applyNumberFormat="1" applyFont="1" applyBorder="1" applyAlignment="1">
      <alignment horizontal="left" vertical="center" wrapText="1"/>
    </xf>
    <xf numFmtId="0" fontId="47" fillId="3" borderId="5" xfId="19" applyFont="1" applyFill="1" applyBorder="1" applyAlignment="1">
      <alignment horizontal="center" vertical="center"/>
      <protection/>
    </xf>
    <xf numFmtId="0" fontId="34" fillId="3" borderId="22" xfId="19" applyFont="1" applyFill="1" applyBorder="1" applyAlignment="1">
      <alignment horizontal="center" vertical="center"/>
      <protection/>
    </xf>
    <xf numFmtId="0" fontId="22" fillId="3" borderId="22" xfId="0" applyFont="1" applyFill="1" applyBorder="1" applyAlignment="1">
      <alignment horizontal="justify" vertical="top" wrapText="1"/>
    </xf>
    <xf numFmtId="0" fontId="13" fillId="0" borderId="22" xfId="0" applyFont="1" applyFill="1" applyBorder="1" applyAlignment="1">
      <alignment horizontal="justify" vertical="top" wrapText="1"/>
    </xf>
    <xf numFmtId="3" fontId="55" fillId="0" borderId="22" xfId="0" applyNumberFormat="1" applyFont="1" applyFill="1" applyBorder="1" applyAlignment="1">
      <alignment horizontal="right" vertical="center"/>
    </xf>
    <xf numFmtId="3" fontId="9" fillId="0" borderId="5" xfId="0" applyNumberFormat="1" applyFont="1" applyFill="1" applyBorder="1" applyAlignment="1">
      <alignment horizontal="right" vertical="center" wrapText="1"/>
    </xf>
    <xf numFmtId="3" fontId="59" fillId="0" borderId="5" xfId="0" applyNumberFormat="1" applyFont="1" applyBorder="1" applyAlignment="1">
      <alignment horizontal="right" wrapText="1"/>
    </xf>
    <xf numFmtId="3" fontId="59" fillId="0" borderId="6" xfId="0" applyNumberFormat="1" applyFont="1" applyBorder="1" applyAlignment="1">
      <alignment horizontal="right" wrapText="1"/>
    </xf>
    <xf numFmtId="49" fontId="13" fillId="0" borderId="0" xfId="0" applyNumberFormat="1" applyFont="1" applyFill="1" applyBorder="1" applyAlignment="1" applyProtection="1">
      <alignment horizontal="center" vertical="top"/>
      <protection/>
    </xf>
    <xf numFmtId="0" fontId="58" fillId="0" borderId="0" xfId="0" applyNumberFormat="1" applyFont="1" applyFill="1" applyBorder="1" applyAlignment="1" applyProtection="1">
      <alignment vertical="top" wrapText="1"/>
      <protection/>
    </xf>
    <xf numFmtId="0" fontId="58" fillId="0" borderId="5" xfId="0" applyNumberFormat="1" applyFont="1" applyFill="1" applyBorder="1" applyAlignment="1" applyProtection="1">
      <alignment vertical="top" wrapText="1"/>
      <protection/>
    </xf>
    <xf numFmtId="0" fontId="58" fillId="0" borderId="5" xfId="0" applyNumberFormat="1" applyFont="1" applyFill="1" applyBorder="1" applyAlignment="1" applyProtection="1">
      <alignment horizontal="left" vertical="center" wrapText="1"/>
      <protection/>
    </xf>
    <xf numFmtId="49" fontId="13" fillId="0" borderId="15" xfId="0" applyNumberFormat="1" applyFont="1" applyFill="1" applyBorder="1" applyAlignment="1" applyProtection="1">
      <alignment horizontal="center" vertical="top"/>
      <protection/>
    </xf>
    <xf numFmtId="3" fontId="59" fillId="0" borderId="5" xfId="0" applyNumberFormat="1" applyFont="1" applyBorder="1" applyAlignment="1" applyProtection="1">
      <alignment horizontal="right" vertical="center"/>
      <protection locked="0"/>
    </xf>
    <xf numFmtId="3" fontId="59" fillId="0" borderId="6" xfId="0" applyNumberFormat="1" applyFont="1" applyBorder="1" applyAlignment="1" applyProtection="1">
      <alignment horizontal="right" vertical="center"/>
      <protection locked="0"/>
    </xf>
    <xf numFmtId="0" fontId="13" fillId="0" borderId="5" xfId="0" applyNumberFormat="1" applyFont="1" applyFill="1" applyBorder="1" applyAlignment="1" applyProtection="1">
      <alignment horizontal="justify" vertical="top" wrapText="1"/>
      <protection/>
    </xf>
    <xf numFmtId="0" fontId="47" fillId="3" borderId="22" xfId="19" applyFont="1" applyFill="1" applyBorder="1" applyAlignment="1">
      <alignment horizontal="center" vertical="center"/>
      <protection/>
    </xf>
    <xf numFmtId="3" fontId="46" fillId="0" borderId="5" xfId="0" applyNumberFormat="1" applyFont="1" applyFill="1" applyBorder="1" applyAlignment="1">
      <alignment horizontal="right" vertical="center" wrapText="1"/>
    </xf>
    <xf numFmtId="49" fontId="59" fillId="0" borderId="8" xfId="0" applyNumberFormat="1" applyFont="1" applyFill="1" applyBorder="1" applyAlignment="1">
      <alignment horizontal="center" vertical="center"/>
    </xf>
    <xf numFmtId="49" fontId="58" fillId="0" borderId="22" xfId="19" applyNumberFormat="1" applyFont="1" applyBorder="1" applyAlignment="1">
      <alignment horizontal="center" vertical="center"/>
      <protection/>
    </xf>
    <xf numFmtId="49" fontId="13" fillId="0" borderId="5" xfId="0" applyNumberFormat="1" applyFont="1" applyFill="1" applyBorder="1" applyAlignment="1" applyProtection="1">
      <alignment horizontal="left" vertical="top" wrapText="1"/>
      <protection/>
    </xf>
    <xf numFmtId="0" fontId="13" fillId="0" borderId="32" xfId="0" applyNumberFormat="1" applyFont="1" applyFill="1" applyBorder="1" applyAlignment="1" applyProtection="1">
      <alignment horizontal="center" vertical="top"/>
      <protection/>
    </xf>
    <xf numFmtId="3" fontId="10" fillId="0" borderId="5" xfId="0" applyNumberFormat="1" applyFont="1" applyBorder="1" applyAlignment="1" applyProtection="1">
      <alignment horizontal="right" vertical="center"/>
      <protection locked="0"/>
    </xf>
    <xf numFmtId="3" fontId="4" fillId="3" borderId="22" xfId="0" applyNumberFormat="1" applyFont="1" applyFill="1" applyBorder="1" applyAlignment="1">
      <alignment horizontal="right" vertical="center"/>
    </xf>
    <xf numFmtId="49" fontId="4" fillId="3" borderId="5" xfId="0" applyNumberFormat="1" applyFont="1" applyFill="1" applyBorder="1" applyAlignment="1">
      <alignment horizontal="center" vertical="center"/>
    </xf>
    <xf numFmtId="49" fontId="22" fillId="3" borderId="5" xfId="0" applyNumberFormat="1" applyFont="1" applyFill="1" applyBorder="1" applyAlignment="1" applyProtection="1">
      <alignment horizontal="left" vertical="top" wrapText="1"/>
      <protection/>
    </xf>
    <xf numFmtId="49" fontId="8" fillId="0" borderId="5" xfId="0" applyNumberFormat="1" applyFont="1" applyFill="1" applyBorder="1" applyAlignment="1">
      <alignment horizontal="center" vertical="center"/>
    </xf>
    <xf numFmtId="49" fontId="19" fillId="0" borderId="5" xfId="0" applyNumberFormat="1" applyFont="1" applyFill="1" applyBorder="1" applyAlignment="1" applyProtection="1">
      <alignment horizontal="left" vertical="top" wrapText="1"/>
      <protection/>
    </xf>
    <xf numFmtId="3" fontId="8" fillId="0" borderId="10" xfId="0" applyNumberFormat="1" applyFont="1" applyFill="1" applyBorder="1" applyAlignment="1">
      <alignment horizontal="right" vertical="center"/>
    </xf>
    <xf numFmtId="3" fontId="18" fillId="0" borderId="36" xfId="0" applyNumberFormat="1" applyFont="1" applyBorder="1" applyAlignment="1">
      <alignment horizontal="right"/>
    </xf>
    <xf numFmtId="3" fontId="18" fillId="0" borderId="37" xfId="0" applyNumberFormat="1" applyFont="1" applyBorder="1" applyAlignment="1">
      <alignment horizontal="right"/>
    </xf>
    <xf numFmtId="3" fontId="18" fillId="0" borderId="5" xfId="0" applyNumberFormat="1" applyFont="1" applyBorder="1" applyAlignment="1">
      <alignment horizontal="right"/>
    </xf>
    <xf numFmtId="3" fontId="12" fillId="0" borderId="38" xfId="0" applyNumberFormat="1" applyFont="1" applyFill="1" applyBorder="1" applyAlignment="1">
      <alignment horizontal="right" vertical="center"/>
    </xf>
    <xf numFmtId="3" fontId="12" fillId="0" borderId="39" xfId="0" applyNumberFormat="1" applyFont="1" applyFill="1" applyBorder="1" applyAlignment="1">
      <alignment horizontal="right" vertical="center"/>
    </xf>
    <xf numFmtId="3" fontId="12" fillId="0" borderId="27" xfId="0" applyNumberFormat="1" applyFont="1" applyFill="1" applyBorder="1" applyAlignment="1">
      <alignment horizontal="right" vertical="center"/>
    </xf>
    <xf numFmtId="0" fontId="18" fillId="4" borderId="32" xfId="0" applyNumberFormat="1" applyFont="1" applyFill="1" applyBorder="1" applyAlignment="1" applyProtection="1">
      <alignment horizontal="center" vertical="top" wrapText="1"/>
      <protection/>
    </xf>
    <xf numFmtId="0" fontId="18" fillId="4" borderId="32" xfId="0" applyNumberFormat="1" applyFont="1" applyFill="1" applyBorder="1" applyAlignment="1" applyProtection="1">
      <alignment horizontal="left" vertical="top"/>
      <protection/>
    </xf>
    <xf numFmtId="0" fontId="18" fillId="4" borderId="32" xfId="0" applyNumberFormat="1" applyFont="1" applyFill="1" applyBorder="1" applyAlignment="1" applyProtection="1">
      <alignment horizontal="left" vertical="top" wrapText="1"/>
      <protection/>
    </xf>
    <xf numFmtId="0" fontId="18" fillId="4" borderId="5" xfId="0" applyNumberFormat="1" applyFont="1" applyFill="1" applyBorder="1" applyAlignment="1" applyProtection="1">
      <alignment horizontal="center" vertical="top" wrapText="1"/>
      <protection/>
    </xf>
    <xf numFmtId="0" fontId="18" fillId="4" borderId="5" xfId="0" applyNumberFormat="1" applyFont="1" applyFill="1" applyBorder="1" applyAlignment="1" applyProtection="1">
      <alignment horizontal="left" vertical="top" wrapText="1"/>
      <protection/>
    </xf>
    <xf numFmtId="0" fontId="18" fillId="0" borderId="32" xfId="0" applyNumberFormat="1" applyFont="1" applyFill="1" applyBorder="1" applyAlignment="1" applyProtection="1">
      <alignment horizontal="center" vertical="top" wrapText="1"/>
      <protection/>
    </xf>
    <xf numFmtId="0" fontId="18" fillId="0" borderId="5" xfId="0" applyNumberFormat="1" applyFont="1" applyFill="1" applyBorder="1" applyAlignment="1" applyProtection="1">
      <alignment horizontal="center" vertical="top" wrapText="1"/>
      <protection/>
    </xf>
    <xf numFmtId="49" fontId="18" fillId="4" borderId="15" xfId="0" applyNumberFormat="1" applyFont="1" applyFill="1" applyBorder="1" applyAlignment="1" applyProtection="1">
      <alignment horizontal="center" vertical="top"/>
      <protection/>
    </xf>
    <xf numFmtId="0" fontId="18" fillId="0" borderId="40" xfId="0" applyNumberFormat="1" applyFont="1" applyFill="1" applyBorder="1" applyAlignment="1" applyProtection="1">
      <alignment horizontal="center" vertical="top"/>
      <protection/>
    </xf>
    <xf numFmtId="49" fontId="12" fillId="0" borderId="5" xfId="0" applyNumberFormat="1" applyFont="1" applyFill="1" applyBorder="1" applyAlignment="1">
      <alignment horizontal="center" vertical="center"/>
    </xf>
    <xf numFmtId="3" fontId="12" fillId="0" borderId="38" xfId="0" applyNumberFormat="1" applyFont="1" applyFill="1" applyBorder="1" applyAlignment="1">
      <alignment horizontal="right" vertical="center" wrapText="1"/>
    </xf>
    <xf numFmtId="0" fontId="18" fillId="0" borderId="5" xfId="0" applyNumberFormat="1" applyFont="1" applyFill="1" applyBorder="1" applyAlignment="1" applyProtection="1">
      <alignment horizontal="justify" vertical="top" wrapText="1"/>
      <protection/>
    </xf>
    <xf numFmtId="0" fontId="18" fillId="0" borderId="32" xfId="0" applyNumberFormat="1" applyFont="1" applyFill="1" applyBorder="1" applyAlignment="1" applyProtection="1">
      <alignment horizontal="justify" vertical="top" wrapText="1"/>
      <protection/>
    </xf>
    <xf numFmtId="3" fontId="22" fillId="0" borderId="41" xfId="0" applyNumberFormat="1" applyFont="1" applyFill="1" applyBorder="1" applyAlignment="1">
      <alignment horizontal="center" vertical="center" wrapText="1"/>
    </xf>
    <xf numFmtId="1" fontId="18" fillId="0" borderId="5" xfId="0" applyNumberFormat="1" applyFont="1" applyBorder="1" applyAlignment="1">
      <alignment/>
    </xf>
    <xf numFmtId="0" fontId="61" fillId="0" borderId="7" xfId="0" applyFont="1" applyBorder="1" applyAlignment="1">
      <alignment/>
    </xf>
    <xf numFmtId="0" fontId="61" fillId="0" borderId="5" xfId="0" applyFont="1" applyBorder="1" applyAlignment="1">
      <alignment/>
    </xf>
    <xf numFmtId="0" fontId="61" fillId="0" borderId="7" xfId="0" applyNumberFormat="1" applyFont="1" applyFill="1" applyBorder="1" applyAlignment="1" applyProtection="1">
      <alignment horizontal="left" vertical="top"/>
      <protection/>
    </xf>
    <xf numFmtId="0" fontId="61" fillId="0" borderId="5" xfId="0" applyNumberFormat="1" applyFont="1" applyFill="1" applyBorder="1" applyAlignment="1" applyProtection="1">
      <alignment horizontal="left" vertical="top"/>
      <protection/>
    </xf>
    <xf numFmtId="0" fontId="29" fillId="0" borderId="0" xfId="0" applyFont="1" applyAlignment="1">
      <alignment vertical="center" wrapText="1"/>
    </xf>
    <xf numFmtId="0" fontId="40" fillId="0" borderId="0" xfId="0" applyNumberFormat="1" applyFont="1" applyFill="1" applyBorder="1" applyAlignment="1" applyProtection="1">
      <alignment vertical="top" wrapText="1"/>
      <protection/>
    </xf>
    <xf numFmtId="0" fontId="40" fillId="0" borderId="5" xfId="0" applyNumberFormat="1" applyFont="1" applyFill="1" applyBorder="1" applyAlignment="1" applyProtection="1">
      <alignment vertical="top" wrapText="1"/>
      <protection/>
    </xf>
    <xf numFmtId="0" fontId="40" fillId="0" borderId="5" xfId="0" applyNumberFormat="1" applyFont="1" applyFill="1" applyBorder="1" applyAlignment="1" applyProtection="1">
      <alignment horizontal="left" vertical="center" wrapText="1"/>
      <protection/>
    </xf>
    <xf numFmtId="0" fontId="24" fillId="0" borderId="0" xfId="0" applyNumberFormat="1" applyFont="1" applyFill="1" applyAlignment="1" applyProtection="1">
      <alignment/>
      <protection/>
    </xf>
    <xf numFmtId="0" fontId="62" fillId="0" borderId="0" xfId="0" applyNumberFormat="1" applyFont="1" applyFill="1" applyBorder="1" applyAlignment="1" applyProtection="1">
      <alignment vertical="center"/>
      <protection/>
    </xf>
    <xf numFmtId="0" fontId="62" fillId="0" borderId="0" xfId="0" applyNumberFormat="1" applyFont="1" applyFill="1" applyBorder="1" applyAlignment="1" applyProtection="1">
      <alignment vertical="center"/>
      <protection/>
    </xf>
    <xf numFmtId="0" fontId="29" fillId="0" borderId="32" xfId="0" applyNumberFormat="1" applyFont="1" applyFill="1" applyBorder="1" applyAlignment="1" applyProtection="1">
      <alignment horizontal="center" vertical="center" wrapText="1"/>
      <protection/>
    </xf>
    <xf numFmtId="0" fontId="35" fillId="0" borderId="42" xfId="0" applyNumberFormat="1" applyFont="1" applyFill="1" applyBorder="1" applyAlignment="1" applyProtection="1">
      <alignment horizontal="center" vertical="center" wrapText="1"/>
      <protection/>
    </xf>
    <xf numFmtId="0" fontId="29" fillId="0" borderId="3"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left" vertical="center" wrapText="1"/>
      <protection/>
    </xf>
    <xf numFmtId="3" fontId="29" fillId="0" borderId="18" xfId="0" applyNumberFormat="1" applyFont="1" applyFill="1" applyBorder="1" applyAlignment="1" applyProtection="1">
      <alignment horizontal="right" vertical="center" wrapText="1"/>
      <protection/>
    </xf>
    <xf numFmtId="191" fontId="63" fillId="0" borderId="18" xfId="0" applyNumberFormat="1" applyFont="1" applyBorder="1" applyAlignment="1">
      <alignment vertical="center" wrapText="1"/>
    </xf>
    <xf numFmtId="191" fontId="63" fillId="0" borderId="4" xfId="0" applyNumberFormat="1" applyFont="1" applyBorder="1" applyAlignment="1">
      <alignment vertical="center" wrapText="1"/>
    </xf>
    <xf numFmtId="0" fontId="28" fillId="0" borderId="0" xfId="0" applyNumberFormat="1" applyFont="1" applyFill="1" applyAlignment="1" applyProtection="1">
      <alignment vertical="center" wrapText="1"/>
      <protection/>
    </xf>
    <xf numFmtId="0" fontId="13" fillId="0" borderId="12"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vertical="center" wrapText="1"/>
      <protection/>
    </xf>
    <xf numFmtId="3" fontId="22" fillId="0" borderId="7" xfId="0" applyNumberFormat="1" applyFont="1" applyFill="1" applyBorder="1" applyAlignment="1" applyProtection="1">
      <alignment horizontal="right" vertical="center" wrapText="1"/>
      <protection/>
    </xf>
    <xf numFmtId="3" fontId="22" fillId="0" borderId="35" xfId="0" applyNumberFormat="1" applyFont="1" applyFill="1" applyBorder="1" applyAlignment="1" applyProtection="1">
      <alignment horizontal="right" vertical="center" wrapText="1"/>
      <protection/>
    </xf>
    <xf numFmtId="0" fontId="13" fillId="0" borderId="0" xfId="0" applyNumberFormat="1" applyFont="1" applyFill="1" applyAlignment="1" applyProtection="1">
      <alignment wrapText="1"/>
      <protection/>
    </xf>
    <xf numFmtId="0" fontId="13" fillId="0" borderId="11" xfId="0" applyNumberFormat="1" applyFont="1" applyFill="1" applyBorder="1" applyAlignment="1" applyProtection="1">
      <alignment horizontal="center" vertical="center" wrapText="1"/>
      <protection/>
    </xf>
    <xf numFmtId="0" fontId="13" fillId="0" borderId="5" xfId="0" applyFont="1" applyBorder="1" applyAlignment="1">
      <alignment horizontal="left" vertical="center" wrapText="1"/>
    </xf>
    <xf numFmtId="3" fontId="22" fillId="0" borderId="5" xfId="0" applyNumberFormat="1" applyFont="1" applyFill="1" applyBorder="1" applyAlignment="1" applyProtection="1">
      <alignment horizontal="right" vertical="center" wrapText="1"/>
      <protection/>
    </xf>
    <xf numFmtId="3" fontId="13" fillId="0" borderId="5" xfId="0" applyNumberFormat="1" applyFont="1" applyFill="1" applyBorder="1" applyAlignment="1" applyProtection="1">
      <alignment horizontal="right" vertical="center" wrapText="1"/>
      <protection/>
    </xf>
    <xf numFmtId="191" fontId="58" fillId="0" borderId="5" xfId="0" applyNumberFormat="1" applyFont="1" applyBorder="1" applyAlignment="1">
      <alignment vertical="center" wrapText="1"/>
    </xf>
    <xf numFmtId="191" fontId="58" fillId="0" borderId="6" xfId="0" applyNumberFormat="1" applyFont="1" applyBorder="1" applyAlignment="1">
      <alignment vertical="center" wrapText="1"/>
    </xf>
    <xf numFmtId="0" fontId="13" fillId="0" borderId="5" xfId="0" applyNumberFormat="1" applyFont="1" applyFill="1" applyBorder="1" applyAlignment="1" applyProtection="1">
      <alignment vertical="center" wrapText="1"/>
      <protection/>
    </xf>
    <xf numFmtId="191" fontId="13" fillId="0" borderId="5" xfId="0" applyNumberFormat="1" applyFont="1" applyFill="1" applyBorder="1" applyAlignment="1" applyProtection="1">
      <alignment horizontal="right" vertical="center" wrapText="1"/>
      <protection/>
    </xf>
    <xf numFmtId="191" fontId="13" fillId="0" borderId="6" xfId="0" applyNumberFormat="1" applyFont="1" applyFill="1" applyBorder="1" applyAlignment="1" applyProtection="1">
      <alignment horizontal="right" vertical="center" wrapText="1"/>
      <protection/>
    </xf>
    <xf numFmtId="0" fontId="13" fillId="0" borderId="0" xfId="0" applyNumberFormat="1" applyFont="1" applyFill="1" applyAlignment="1" applyProtection="1">
      <alignment vertical="center" wrapText="1"/>
      <protection/>
    </xf>
    <xf numFmtId="3" fontId="28" fillId="0" borderId="4" xfId="0" applyNumberFormat="1" applyFont="1" applyFill="1" applyBorder="1" applyAlignment="1" applyProtection="1">
      <alignment horizontal="right" vertical="center" wrapText="1"/>
      <protection/>
    </xf>
    <xf numFmtId="0" fontId="28" fillId="0" borderId="0" xfId="0" applyNumberFormat="1" applyFont="1" applyFill="1" applyAlignment="1" applyProtection="1">
      <alignment wrapText="1"/>
      <protection/>
    </xf>
    <xf numFmtId="191" fontId="58" fillId="0" borderId="7" xfId="0" applyNumberFormat="1" applyFont="1" applyBorder="1" applyAlignment="1">
      <alignment vertical="center" wrapText="1"/>
    </xf>
    <xf numFmtId="191" fontId="58" fillId="0" borderId="35" xfId="0" applyNumberFormat="1" applyFont="1" applyBorder="1" applyAlignment="1">
      <alignment vertical="center" wrapText="1"/>
    </xf>
    <xf numFmtId="0" fontId="13" fillId="0" borderId="5" xfId="0" applyFont="1" applyBorder="1" applyAlignment="1">
      <alignment wrapText="1"/>
    </xf>
    <xf numFmtId="0" fontId="24" fillId="0" borderId="0" xfId="0" applyNumberFormat="1" applyFont="1" applyFill="1" applyAlignment="1" applyProtection="1">
      <alignment wrapText="1"/>
      <protection/>
    </xf>
    <xf numFmtId="0" fontId="13" fillId="0" borderId="3" xfId="0" applyNumberFormat="1" applyFont="1" applyFill="1" applyBorder="1" applyAlignment="1" applyProtection="1">
      <alignment horizontal="center" vertical="center" wrapText="1"/>
      <protection/>
    </xf>
    <xf numFmtId="0" fontId="15" fillId="0" borderId="18" xfId="0" applyFont="1" applyFill="1" applyBorder="1" applyAlignment="1">
      <alignment vertical="center" wrapText="1"/>
    </xf>
    <xf numFmtId="3" fontId="29" fillId="0" borderId="4" xfId="0" applyNumberFormat="1" applyFont="1" applyFill="1" applyBorder="1" applyAlignment="1" applyProtection="1">
      <alignment horizontal="right" vertical="center" wrapText="1"/>
      <protection/>
    </xf>
    <xf numFmtId="3" fontId="65" fillId="0" borderId="18" xfId="0" applyNumberFormat="1" applyFont="1" applyBorder="1" applyAlignment="1">
      <alignment vertical="center" wrapText="1"/>
    </xf>
    <xf numFmtId="191" fontId="65" fillId="0" borderId="4" xfId="0" applyNumberFormat="1" applyFont="1" applyBorder="1" applyAlignment="1">
      <alignment vertical="center" wrapText="1"/>
    </xf>
    <xf numFmtId="0" fontId="27" fillId="0" borderId="5" xfId="0" applyNumberFormat="1" applyFont="1" applyFill="1" applyBorder="1" applyAlignment="1" applyProtection="1">
      <alignment vertical="center" wrapText="1"/>
      <protection/>
    </xf>
    <xf numFmtId="0" fontId="27" fillId="0" borderId="5" xfId="0" applyNumberFormat="1" applyFont="1" applyBorder="1" applyAlignment="1">
      <alignment vertical="center" wrapText="1"/>
    </xf>
    <xf numFmtId="0" fontId="18" fillId="0" borderId="0" xfId="0" applyFont="1" applyFill="1" applyAlignment="1">
      <alignment/>
    </xf>
    <xf numFmtId="0" fontId="19" fillId="0" borderId="0" xfId="0" applyFont="1" applyFill="1" applyAlignment="1">
      <alignment/>
    </xf>
    <xf numFmtId="0" fontId="29" fillId="0" borderId="0" xfId="0" applyFont="1" applyFill="1" applyAlignment="1">
      <alignment/>
    </xf>
    <xf numFmtId="0" fontId="46" fillId="0" borderId="0" xfId="0" applyFont="1" applyFill="1" applyAlignment="1">
      <alignment/>
    </xf>
    <xf numFmtId="0" fontId="28" fillId="0" borderId="0" xfId="0" applyFont="1" applyFill="1" applyAlignment="1">
      <alignment/>
    </xf>
    <xf numFmtId="0" fontId="19" fillId="0" borderId="0" xfId="0" applyNumberFormat="1" applyFont="1" applyFill="1" applyBorder="1" applyAlignment="1" applyProtection="1">
      <alignment horizontal="left" vertical="top"/>
      <protection/>
    </xf>
    <xf numFmtId="1" fontId="18" fillId="0" borderId="0" xfId="0" applyNumberFormat="1" applyFont="1" applyBorder="1" applyAlignment="1">
      <alignment/>
    </xf>
    <xf numFmtId="0" fontId="19" fillId="3" borderId="5" xfId="0" applyNumberFormat="1" applyFont="1" applyFill="1" applyBorder="1" applyAlignment="1" applyProtection="1">
      <alignment horizontal="left" vertical="top"/>
      <protection/>
    </xf>
    <xf numFmtId="1" fontId="19" fillId="3" borderId="5" xfId="0" applyNumberFormat="1" applyFont="1" applyFill="1" applyBorder="1" applyAlignment="1">
      <alignment/>
    </xf>
    <xf numFmtId="49" fontId="12" fillId="0" borderId="5" xfId="0" applyNumberFormat="1" applyFont="1" applyFill="1" applyBorder="1" applyAlignment="1">
      <alignment horizontal="center" vertical="center"/>
    </xf>
    <xf numFmtId="210" fontId="12" fillId="0" borderId="5" xfId="0" applyNumberFormat="1" applyFont="1" applyBorder="1" applyAlignment="1">
      <alignment vertical="center"/>
    </xf>
    <xf numFmtId="49" fontId="15" fillId="3" borderId="2"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centerContinuous" vertical="center" wrapText="1"/>
    </xf>
    <xf numFmtId="3" fontId="19" fillId="3" borderId="3" xfId="0" applyNumberFormat="1" applyFont="1" applyFill="1" applyBorder="1" applyAlignment="1">
      <alignment horizontal="right" vertical="center" wrapText="1"/>
    </xf>
    <xf numFmtId="3" fontId="19" fillId="3" borderId="43" xfId="0" applyNumberFormat="1" applyFont="1" applyFill="1" applyBorder="1" applyAlignment="1">
      <alignment horizontal="right" vertical="center" wrapText="1"/>
    </xf>
    <xf numFmtId="49" fontId="15" fillId="3" borderId="2" xfId="0" applyNumberFormat="1" applyFont="1" applyFill="1" applyBorder="1" applyAlignment="1">
      <alignment horizontal="center" vertical="center"/>
    </xf>
    <xf numFmtId="49" fontId="15" fillId="3" borderId="44" xfId="0" applyNumberFormat="1" applyFont="1" applyFill="1" applyBorder="1" applyAlignment="1">
      <alignment horizontal="center" vertical="center"/>
    </xf>
    <xf numFmtId="3" fontId="8" fillId="3" borderId="3" xfId="0" applyNumberFormat="1" applyFont="1" applyFill="1" applyBorder="1" applyAlignment="1">
      <alignment horizontal="right" vertical="center"/>
    </xf>
    <xf numFmtId="49" fontId="8" fillId="3" borderId="16" xfId="0" applyNumberFormat="1" applyFont="1" applyFill="1" applyBorder="1" applyAlignment="1">
      <alignment horizontal="center" vertical="center"/>
    </xf>
    <xf numFmtId="0" fontId="15" fillId="3" borderId="13" xfId="0" applyFont="1" applyFill="1" applyBorder="1" applyAlignment="1">
      <alignment horizontal="center" vertical="center" wrapText="1"/>
    </xf>
    <xf numFmtId="3" fontId="8" fillId="3" borderId="12" xfId="0" applyNumberFormat="1" applyFont="1" applyFill="1" applyBorder="1" applyAlignment="1">
      <alignment horizontal="right" vertical="center"/>
    </xf>
    <xf numFmtId="49" fontId="15" fillId="3" borderId="1" xfId="0" applyNumberFormat="1"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3" fontId="15" fillId="3" borderId="3" xfId="0" applyNumberFormat="1" applyFont="1" applyFill="1" applyBorder="1" applyAlignment="1">
      <alignment horizontal="right" vertical="center"/>
    </xf>
    <xf numFmtId="0" fontId="29" fillId="3" borderId="45" xfId="0" applyFont="1" applyFill="1" applyBorder="1" applyAlignment="1">
      <alignment horizontal="center" vertical="center" wrapText="1"/>
    </xf>
    <xf numFmtId="0" fontId="29" fillId="3" borderId="2" xfId="0" applyFont="1" applyFill="1" applyBorder="1" applyAlignment="1">
      <alignment horizontal="center" vertical="center" wrapText="1"/>
    </xf>
    <xf numFmtId="205" fontId="29" fillId="3" borderId="3" xfId="0" applyNumberFormat="1" applyFont="1" applyFill="1" applyBorder="1" applyAlignment="1">
      <alignment horizontal="center" vertical="center" wrapText="1"/>
    </xf>
    <xf numFmtId="205" fontId="29" fillId="3" borderId="18" xfId="0" applyNumberFormat="1" applyFont="1" applyFill="1" applyBorder="1" applyAlignment="1">
      <alignment horizontal="center" vertical="center" wrapText="1"/>
    </xf>
    <xf numFmtId="205" fontId="29" fillId="3" borderId="4" xfId="0" applyNumberFormat="1"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46" xfId="0" applyFont="1" applyFill="1" applyBorder="1" applyAlignment="1">
      <alignment horizontal="center" vertical="center" wrapText="1"/>
    </xf>
    <xf numFmtId="205" fontId="19" fillId="3" borderId="3" xfId="0" applyNumberFormat="1" applyFont="1" applyFill="1" applyBorder="1" applyAlignment="1">
      <alignment horizontal="center" vertical="center" wrapText="1"/>
    </xf>
    <xf numFmtId="205" fontId="38" fillId="3" borderId="18" xfId="0" applyNumberFormat="1" applyFont="1" applyFill="1" applyBorder="1" applyAlignment="1">
      <alignment vertical="center" wrapText="1"/>
    </xf>
    <xf numFmtId="205" fontId="19" fillId="3" borderId="4" xfId="0" applyNumberFormat="1" applyFont="1" applyFill="1" applyBorder="1" applyAlignment="1">
      <alignment horizontal="center" vertical="center" wrapText="1"/>
    </xf>
    <xf numFmtId="49" fontId="42" fillId="3" borderId="1" xfId="0" applyNumberFormat="1" applyFont="1" applyFill="1" applyBorder="1" applyAlignment="1">
      <alignment horizontal="center" vertical="center"/>
    </xf>
    <xf numFmtId="49" fontId="42" fillId="3" borderId="1" xfId="0" applyNumberFormat="1" applyFont="1" applyFill="1" applyBorder="1" applyAlignment="1">
      <alignment horizontal="center" vertical="center" wrapText="1"/>
    </xf>
    <xf numFmtId="3" fontId="19" fillId="3" borderId="3" xfId="0" applyNumberFormat="1" applyFont="1" applyFill="1" applyBorder="1" applyAlignment="1" applyProtection="1">
      <alignment/>
      <protection/>
    </xf>
    <xf numFmtId="3" fontId="19" fillId="3" borderId="18" xfId="0" applyNumberFormat="1" applyFont="1" applyFill="1" applyBorder="1" applyAlignment="1" applyProtection="1">
      <alignment/>
      <protection locked="0"/>
    </xf>
    <xf numFmtId="3" fontId="19" fillId="3" borderId="4" xfId="0" applyNumberFormat="1" applyFont="1" applyFill="1" applyBorder="1" applyAlignment="1" applyProtection="1">
      <alignment/>
      <protection locked="0"/>
    </xf>
    <xf numFmtId="3" fontId="19" fillId="3" borderId="3" xfId="0" applyNumberFormat="1" applyFont="1" applyFill="1" applyBorder="1" applyAlignment="1" applyProtection="1">
      <alignment/>
      <protection locked="0"/>
    </xf>
    <xf numFmtId="3" fontId="19" fillId="3" borderId="45" xfId="0" applyNumberFormat="1" applyFont="1" applyFill="1" applyBorder="1" applyAlignment="1" applyProtection="1">
      <alignment/>
      <protection locked="0"/>
    </xf>
    <xf numFmtId="0" fontId="47" fillId="3" borderId="5" xfId="19" applyFont="1" applyFill="1" applyBorder="1" applyAlignment="1">
      <alignment horizontal="center" vertical="center"/>
      <protection/>
    </xf>
    <xf numFmtId="0" fontId="47" fillId="3" borderId="22" xfId="19" applyFont="1" applyFill="1" applyBorder="1" applyAlignment="1">
      <alignment horizontal="center" vertical="center"/>
      <protection/>
    </xf>
    <xf numFmtId="0" fontId="60" fillId="3" borderId="22" xfId="0" applyFont="1" applyFill="1" applyBorder="1" applyAlignment="1">
      <alignment horizontal="justify" vertical="top" wrapText="1"/>
    </xf>
    <xf numFmtId="0" fontId="63" fillId="3" borderId="5" xfId="19" applyFont="1" applyFill="1" applyBorder="1" applyAlignment="1">
      <alignment horizontal="center" vertical="center"/>
      <protection/>
    </xf>
    <xf numFmtId="0" fontId="63" fillId="3" borderId="22" xfId="19" applyFont="1" applyFill="1" applyBorder="1" applyAlignment="1">
      <alignment horizontal="center" vertical="center"/>
      <protection/>
    </xf>
    <xf numFmtId="0" fontId="29" fillId="3" borderId="22" xfId="0" applyFont="1" applyFill="1" applyBorder="1" applyAlignment="1">
      <alignment horizontal="justify" vertical="top" wrapText="1"/>
    </xf>
    <xf numFmtId="0" fontId="29" fillId="3" borderId="5" xfId="0" applyFont="1" applyFill="1" applyBorder="1" applyAlignment="1">
      <alignment horizontal="justify" vertical="top" wrapText="1"/>
    </xf>
    <xf numFmtId="0" fontId="64" fillId="0" borderId="5" xfId="19" applyFont="1" applyBorder="1" applyAlignment="1">
      <alignment horizontal="center" vertical="center"/>
      <protection/>
    </xf>
    <xf numFmtId="0" fontId="28" fillId="0" borderId="5" xfId="0" applyFont="1" applyFill="1" applyBorder="1" applyAlignment="1">
      <alignment horizontal="justify" vertical="top" wrapText="1"/>
    </xf>
    <xf numFmtId="0" fontId="64" fillId="0" borderId="22" xfId="19" applyFont="1" applyBorder="1" applyAlignment="1">
      <alignment horizontal="center" vertical="center"/>
      <protection/>
    </xf>
    <xf numFmtId="0" fontId="28" fillId="0" borderId="22" xfId="0" applyFont="1" applyFill="1" applyBorder="1" applyAlignment="1">
      <alignment horizontal="justify" vertical="top" wrapText="1"/>
    </xf>
    <xf numFmtId="49" fontId="7" fillId="2" borderId="5" xfId="0" applyNumberFormat="1" applyFont="1" applyFill="1" applyBorder="1" applyAlignment="1">
      <alignment horizontal="center"/>
    </xf>
    <xf numFmtId="0" fontId="7" fillId="2" borderId="5" xfId="0" applyFont="1" applyFill="1" applyBorder="1" applyAlignment="1">
      <alignment horizontal="left" vertical="top" wrapText="1"/>
    </xf>
    <xf numFmtId="0" fontId="29" fillId="2" borderId="5" xfId="0" applyFont="1" applyFill="1" applyBorder="1" applyAlignment="1">
      <alignment horizontal="left" vertical="top" wrapText="1"/>
    </xf>
    <xf numFmtId="3" fontId="55" fillId="3" borderId="11" xfId="0" applyNumberFormat="1" applyFont="1" applyFill="1" applyBorder="1" applyAlignment="1">
      <alignment horizontal="right" vertical="center"/>
    </xf>
    <xf numFmtId="3" fontId="59" fillId="3" borderId="11" xfId="0" applyNumberFormat="1" applyFont="1" applyFill="1" applyBorder="1" applyAlignment="1">
      <alignment horizontal="right" wrapText="1"/>
    </xf>
    <xf numFmtId="3" fontId="59" fillId="3" borderId="11" xfId="0" applyNumberFormat="1" applyFont="1" applyFill="1" applyBorder="1" applyAlignment="1">
      <alignment horizontal="right" vertical="center"/>
    </xf>
    <xf numFmtId="3" fontId="46" fillId="3" borderId="5" xfId="0" applyNumberFormat="1" applyFont="1" applyFill="1" applyBorder="1" applyAlignment="1">
      <alignment horizontal="right" vertical="center" wrapText="1"/>
    </xf>
    <xf numFmtId="3" fontId="10" fillId="3" borderId="11" xfId="0" applyNumberFormat="1" applyFont="1" applyFill="1" applyBorder="1" applyAlignment="1">
      <alignment horizontal="right" vertical="center"/>
    </xf>
    <xf numFmtId="49" fontId="49" fillId="3" borderId="17" xfId="0" applyNumberFormat="1" applyFont="1" applyFill="1" applyBorder="1" applyAlignment="1">
      <alignment horizontal="center" vertical="center"/>
    </xf>
    <xf numFmtId="49" fontId="49" fillId="3" borderId="8" xfId="0" applyNumberFormat="1" applyFont="1" applyFill="1" applyBorder="1" applyAlignment="1">
      <alignment horizontal="center" vertical="center"/>
    </xf>
    <xf numFmtId="49" fontId="49" fillId="3" borderId="10" xfId="0" applyNumberFormat="1" applyFont="1" applyFill="1" applyBorder="1" applyAlignment="1">
      <alignment horizontal="left" vertical="center" wrapText="1"/>
    </xf>
    <xf numFmtId="3" fontId="49" fillId="3" borderId="11" xfId="0" applyNumberFormat="1" applyFont="1" applyFill="1" applyBorder="1" applyAlignment="1">
      <alignment horizontal="right" vertical="top" wrapText="1"/>
    </xf>
    <xf numFmtId="49" fontId="32" fillId="3" borderId="8" xfId="0" applyNumberFormat="1" applyFont="1" applyFill="1" applyBorder="1" applyAlignment="1">
      <alignment horizontal="center" vertical="center"/>
    </xf>
    <xf numFmtId="49" fontId="54" fillId="3" borderId="5" xfId="0" applyNumberFormat="1" applyFont="1" applyFill="1" applyBorder="1" applyAlignment="1" applyProtection="1">
      <alignment horizontal="left" vertical="top" wrapText="1"/>
      <protection/>
    </xf>
    <xf numFmtId="3" fontId="32" fillId="3" borderId="11" xfId="0" applyNumberFormat="1" applyFont="1" applyFill="1" applyBorder="1" applyAlignment="1">
      <alignment horizontal="right" vertical="center"/>
    </xf>
    <xf numFmtId="3" fontId="32" fillId="3" borderId="5" xfId="0" applyNumberFormat="1" applyFont="1" applyFill="1" applyBorder="1" applyAlignment="1">
      <alignment horizontal="right" vertical="center"/>
    </xf>
    <xf numFmtId="3" fontId="32" fillId="3" borderId="6" xfId="0" applyNumberFormat="1" applyFont="1" applyFill="1" applyBorder="1" applyAlignment="1">
      <alignment horizontal="right" vertical="center"/>
    </xf>
    <xf numFmtId="3" fontId="8" fillId="0" borderId="17" xfId="0" applyNumberFormat="1" applyFont="1" applyBorder="1" applyAlignment="1">
      <alignment horizontal="right" wrapText="1"/>
    </xf>
    <xf numFmtId="0" fontId="21" fillId="3" borderId="5" xfId="20" applyNumberFormat="1" applyFont="1" applyFill="1" applyBorder="1" applyAlignment="1" applyProtection="1">
      <alignment horizontal="left" vertical="center"/>
      <protection/>
    </xf>
    <xf numFmtId="0" fontId="22" fillId="3" borderId="5" xfId="20" applyNumberFormat="1" applyFont="1" applyFill="1" applyBorder="1" applyAlignment="1" applyProtection="1">
      <alignment horizontal="center" vertical="center" wrapText="1"/>
      <protection/>
    </xf>
    <xf numFmtId="3" fontId="30" fillId="3" borderId="5" xfId="20" applyNumberFormat="1" applyFont="1" applyFill="1" applyBorder="1" applyAlignment="1" applyProtection="1">
      <alignment horizontal="center" vertical="center"/>
      <protection/>
    </xf>
    <xf numFmtId="0" fontId="24" fillId="3" borderId="47" xfId="0" applyNumberFormat="1" applyFont="1" applyFill="1" applyBorder="1" applyAlignment="1" applyProtection="1">
      <alignment horizontal="center" vertical="center" wrapText="1"/>
      <protection/>
    </xf>
    <xf numFmtId="0" fontId="42" fillId="3" borderId="31" xfId="0" applyFont="1" applyFill="1" applyBorder="1" applyAlignment="1">
      <alignment vertical="center" wrapText="1"/>
    </xf>
    <xf numFmtId="3" fontId="29" fillId="3" borderId="31" xfId="0" applyNumberFormat="1" applyFont="1" applyFill="1" applyBorder="1" applyAlignment="1" applyProtection="1">
      <alignment horizontal="right" vertical="center" wrapText="1"/>
      <protection/>
    </xf>
    <xf numFmtId="191" fontId="64" fillId="3" borderId="48" xfId="0" applyNumberFormat="1" applyFont="1" applyFill="1" applyBorder="1" applyAlignment="1">
      <alignment vertical="center" wrapText="1"/>
    </xf>
    <xf numFmtId="0" fontId="42" fillId="0" borderId="2" xfId="0" applyFont="1" applyFill="1" applyBorder="1" applyAlignment="1" applyProtection="1">
      <alignment/>
      <protection locked="0"/>
    </xf>
    <xf numFmtId="49" fontId="42" fillId="3" borderId="26" xfId="0" applyNumberFormat="1" applyFont="1" applyFill="1" applyBorder="1" applyAlignment="1">
      <alignment horizontal="center" vertical="center" wrapText="1"/>
    </xf>
    <xf numFmtId="49" fontId="28" fillId="0" borderId="49" xfId="0" applyNumberFormat="1" applyFont="1" applyFill="1" applyBorder="1" applyAlignment="1">
      <alignment horizontal="center" vertical="center"/>
    </xf>
    <xf numFmtId="49" fontId="28" fillId="0" borderId="49" xfId="0" applyNumberFormat="1" applyFont="1" applyFill="1" applyBorder="1" applyAlignment="1">
      <alignment horizontal="center" vertical="center" wrapText="1"/>
    </xf>
    <xf numFmtId="3" fontId="28" fillId="0" borderId="38" xfId="0" applyNumberFormat="1" applyFont="1" applyFill="1" applyBorder="1" applyAlignment="1" applyProtection="1">
      <alignment/>
      <protection/>
    </xf>
    <xf numFmtId="3" fontId="28" fillId="0" borderId="50" xfId="0" applyNumberFormat="1" applyFont="1" applyFill="1" applyBorder="1" applyAlignment="1" applyProtection="1">
      <alignment/>
      <protection locked="0"/>
    </xf>
    <xf numFmtId="3" fontId="28" fillId="0" borderId="39" xfId="0" applyNumberFormat="1" applyFont="1" applyFill="1" applyBorder="1" applyAlignment="1" applyProtection="1">
      <alignment/>
      <protection locked="0"/>
    </xf>
    <xf numFmtId="3" fontId="28" fillId="0" borderId="38" xfId="0" applyNumberFormat="1" applyFont="1" applyFill="1" applyBorder="1" applyAlignment="1" applyProtection="1">
      <alignment/>
      <protection locked="0"/>
    </xf>
    <xf numFmtId="3" fontId="28" fillId="0" borderId="23" xfId="0" applyNumberFormat="1" applyFont="1" applyFill="1" applyBorder="1" applyAlignment="1" applyProtection="1">
      <alignment/>
      <protection locked="0"/>
    </xf>
    <xf numFmtId="49" fontId="19" fillId="3" borderId="26" xfId="0" applyNumberFormat="1" applyFont="1" applyFill="1" applyBorder="1" applyAlignment="1">
      <alignment horizontal="center" wrapText="1"/>
    </xf>
    <xf numFmtId="0" fontId="19" fillId="0" borderId="2" xfId="0" applyFont="1" applyFill="1" applyBorder="1" applyAlignment="1" applyProtection="1">
      <alignment/>
      <protection locked="0"/>
    </xf>
    <xf numFmtId="0" fontId="28" fillId="0" borderId="17" xfId="0" applyFont="1" applyFill="1" applyBorder="1" applyAlignment="1" applyProtection="1">
      <alignment horizontal="left" wrapText="1"/>
      <protection locked="0"/>
    </xf>
    <xf numFmtId="49" fontId="18" fillId="0" borderId="34" xfId="0" applyNumberFormat="1" applyFont="1" applyFill="1" applyBorder="1" applyAlignment="1" applyProtection="1">
      <alignment horizontal="center" vertical="top"/>
      <protection/>
    </xf>
    <xf numFmtId="3" fontId="12" fillId="0" borderId="22" xfId="0" applyNumberFormat="1" applyFont="1" applyBorder="1" applyAlignment="1">
      <alignment horizontal="right"/>
    </xf>
    <xf numFmtId="3" fontId="12" fillId="0" borderId="30" xfId="0" applyNumberFormat="1" applyFont="1" applyBorder="1" applyAlignment="1">
      <alignment horizontal="right"/>
    </xf>
    <xf numFmtId="0" fontId="24" fillId="0" borderId="0" xfId="0" applyFont="1" applyAlignment="1">
      <alignment/>
    </xf>
    <xf numFmtId="0" fontId="19" fillId="0" borderId="0" xfId="0" applyFont="1" applyAlignment="1">
      <alignment wrapText="1"/>
    </xf>
    <xf numFmtId="0" fontId="29" fillId="0" borderId="0" xfId="0" applyFont="1" applyAlignment="1">
      <alignment wrapText="1"/>
    </xf>
    <xf numFmtId="3" fontId="12" fillId="0" borderId="22" xfId="0" applyNumberFormat="1" applyFont="1" applyBorder="1" applyAlignment="1">
      <alignment horizontal="right" vertical="center"/>
    </xf>
    <xf numFmtId="3" fontId="12" fillId="0" borderId="30" xfId="0" applyNumberFormat="1" applyFont="1" applyBorder="1" applyAlignment="1">
      <alignment horizontal="right" vertical="center"/>
    </xf>
    <xf numFmtId="3" fontId="12" fillId="0" borderId="30" xfId="0" applyNumberFormat="1" applyFont="1" applyFill="1" applyBorder="1" applyAlignment="1">
      <alignment horizontal="right" vertical="center"/>
    </xf>
    <xf numFmtId="3" fontId="8" fillId="0" borderId="33" xfId="0" applyNumberFormat="1" applyFont="1" applyBorder="1" applyAlignment="1">
      <alignment horizontal="right" wrapText="1"/>
    </xf>
    <xf numFmtId="3" fontId="8" fillId="0" borderId="51" xfId="0" applyNumberFormat="1" applyFont="1" applyBorder="1" applyAlignment="1">
      <alignment horizontal="right" wrapText="1"/>
    </xf>
    <xf numFmtId="49" fontId="12" fillId="0" borderId="27" xfId="0" applyNumberFormat="1" applyFont="1" applyBorder="1" applyAlignment="1">
      <alignment horizontal="center"/>
    </xf>
    <xf numFmtId="49" fontId="12" fillId="0" borderId="27" xfId="0" applyNumberFormat="1" applyFont="1" applyBorder="1" applyAlignment="1">
      <alignment horizontal="left" wrapText="1"/>
    </xf>
    <xf numFmtId="3" fontId="12" fillId="0" borderId="12" xfId="0" applyNumberFormat="1" applyFont="1" applyBorder="1" applyAlignment="1">
      <alignment horizontal="right" wrapText="1"/>
    </xf>
    <xf numFmtId="3" fontId="12" fillId="0" borderId="33" xfId="0" applyNumberFormat="1" applyFont="1" applyBorder="1" applyAlignment="1">
      <alignment horizontal="right" wrapText="1"/>
    </xf>
    <xf numFmtId="0" fontId="64" fillId="0" borderId="5" xfId="19" applyFont="1" applyFill="1" applyBorder="1" applyAlignment="1">
      <alignment horizontal="center" vertical="center"/>
      <protection/>
    </xf>
    <xf numFmtId="0" fontId="28" fillId="0" borderId="5" xfId="0" applyFont="1" applyFill="1" applyBorder="1" applyAlignment="1">
      <alignment horizontal="justify" vertical="top" wrapText="1"/>
    </xf>
    <xf numFmtId="49" fontId="64" fillId="0" borderId="5" xfId="19" applyNumberFormat="1" applyFont="1" applyFill="1" applyBorder="1" applyAlignment="1">
      <alignment horizontal="center" vertical="center"/>
      <protection/>
    </xf>
    <xf numFmtId="0" fontId="28" fillId="0" borderId="52" xfId="0" applyFont="1" applyBorder="1" applyAlignment="1">
      <alignment horizontal="center" vertical="center" wrapText="1"/>
    </xf>
    <xf numFmtId="49" fontId="28" fillId="0" borderId="53" xfId="21" applyNumberFormat="1" applyFont="1" applyBorder="1" applyAlignment="1">
      <alignment horizontal="center" vertical="center" wrapText="1"/>
      <protection/>
    </xf>
    <xf numFmtId="0" fontId="28" fillId="0" borderId="26" xfId="0" applyFont="1" applyBorder="1" applyAlignment="1">
      <alignment horizontal="left" vertical="center" wrapText="1"/>
    </xf>
    <xf numFmtId="205" fontId="28" fillId="0" borderId="52" xfId="0" applyNumberFormat="1" applyFont="1" applyBorder="1" applyAlignment="1">
      <alignment horizontal="center" vertical="center" wrapText="1"/>
    </xf>
    <xf numFmtId="205" fontId="28" fillId="0" borderId="24" xfId="0" applyNumberFormat="1" applyFont="1" applyBorder="1" applyAlignment="1">
      <alignment horizontal="center" vertical="center" wrapText="1"/>
    </xf>
    <xf numFmtId="205" fontId="28" fillId="0" borderId="54" xfId="0" applyNumberFormat="1" applyFont="1" applyBorder="1" applyAlignment="1">
      <alignment horizontal="center" vertical="center" wrapText="1"/>
    </xf>
    <xf numFmtId="205" fontId="29" fillId="3" borderId="52" xfId="0" applyNumberFormat="1" applyFont="1" applyFill="1" applyBorder="1" applyAlignment="1">
      <alignment horizontal="center" vertical="center" wrapText="1"/>
    </xf>
    <xf numFmtId="205" fontId="29" fillId="3" borderId="24" xfId="0" applyNumberFormat="1" applyFont="1" applyFill="1" applyBorder="1" applyAlignment="1">
      <alignment horizontal="center" vertical="center" wrapText="1"/>
    </xf>
    <xf numFmtId="205" fontId="29" fillId="3" borderId="54" xfId="0" applyNumberFormat="1" applyFont="1" applyFill="1" applyBorder="1" applyAlignment="1">
      <alignment horizontal="center" vertical="center" wrapText="1"/>
    </xf>
    <xf numFmtId="49" fontId="29" fillId="3" borderId="23" xfId="0" applyNumberFormat="1" applyFont="1" applyFill="1" applyBorder="1" applyAlignment="1" applyProtection="1">
      <alignment horizontal="center" vertical="top" wrapText="1"/>
      <protection/>
    </xf>
    <xf numFmtId="0" fontId="19" fillId="0" borderId="0" xfId="0" applyFont="1" applyFill="1" applyAlignment="1">
      <alignment horizontal="left"/>
    </xf>
    <xf numFmtId="0" fontId="29" fillId="0" borderId="0" xfId="0" applyFont="1" applyAlignment="1">
      <alignment horizontal="center" vertical="center" wrapText="1"/>
    </xf>
    <xf numFmtId="3" fontId="32" fillId="3" borderId="33" xfId="0" applyNumberFormat="1" applyFont="1" applyFill="1" applyBorder="1" applyAlignment="1">
      <alignment horizontal="right"/>
    </xf>
    <xf numFmtId="49" fontId="25" fillId="0" borderId="26" xfId="0" applyNumberFormat="1" applyFont="1" applyBorder="1" applyAlignment="1" applyProtection="1">
      <alignment horizontal="center" vertical="center" wrapText="1"/>
      <protection locked="0"/>
    </xf>
    <xf numFmtId="0" fontId="27" fillId="0" borderId="53" xfId="21" applyFont="1" applyBorder="1" applyAlignment="1">
      <alignment horizontal="center" vertical="center" wrapText="1"/>
      <protection/>
    </xf>
    <xf numFmtId="49" fontId="25" fillId="3" borderId="53" xfId="0" applyNumberFormat="1" applyFont="1" applyFill="1" applyBorder="1" applyAlignment="1" applyProtection="1">
      <alignment horizontal="center" vertical="center" wrapText="1"/>
      <protection locked="0"/>
    </xf>
    <xf numFmtId="0" fontId="27" fillId="3" borderId="53" xfId="21" applyFont="1" applyFill="1" applyBorder="1" applyAlignment="1">
      <alignment horizontal="center" vertical="center" wrapText="1"/>
      <protection/>
    </xf>
    <xf numFmtId="0" fontId="29" fillId="3" borderId="0" xfId="21" applyFont="1" applyFill="1" applyBorder="1" applyAlignment="1">
      <alignment horizontal="center" vertical="center" wrapText="1"/>
      <protection/>
    </xf>
    <xf numFmtId="0" fontId="27" fillId="3" borderId="5" xfId="21" applyFont="1" applyFill="1" applyBorder="1" applyAlignment="1">
      <alignment horizontal="center" vertical="center" wrapText="1"/>
      <protection/>
    </xf>
    <xf numFmtId="49" fontId="59" fillId="0" borderId="8" xfId="0" applyNumberFormat="1" applyFont="1" applyBorder="1" applyAlignment="1">
      <alignment horizontal="left" vertical="center" wrapText="1"/>
    </xf>
    <xf numFmtId="49" fontId="10" fillId="0" borderId="26" xfId="0" applyNumberFormat="1" applyFont="1" applyBorder="1" applyAlignment="1" applyProtection="1">
      <alignment horizontal="center" vertical="center" wrapText="1"/>
      <protection locked="0"/>
    </xf>
    <xf numFmtId="49" fontId="10" fillId="0" borderId="53" xfId="0" applyNumberFormat="1" applyFont="1" applyBorder="1" applyAlignment="1" applyProtection="1">
      <alignment horizontal="center" vertical="center" wrapText="1"/>
      <protection locked="0"/>
    </xf>
    <xf numFmtId="0" fontId="28" fillId="0" borderId="5" xfId="21" applyFont="1" applyBorder="1" applyAlignment="1">
      <alignment horizontal="left" vertical="center" wrapText="1"/>
      <protection/>
    </xf>
    <xf numFmtId="0" fontId="28" fillId="0" borderId="28" xfId="21" applyFont="1" applyBorder="1" applyAlignment="1">
      <alignment horizontal="center" vertical="center" wrapText="1"/>
      <protection/>
    </xf>
    <xf numFmtId="0" fontId="29" fillId="3" borderId="28" xfId="21" applyFont="1" applyFill="1" applyBorder="1" applyAlignment="1">
      <alignment horizontal="center" vertical="center" wrapText="1"/>
      <protection/>
    </xf>
    <xf numFmtId="3" fontId="12" fillId="3" borderId="10" xfId="0" applyNumberFormat="1" applyFont="1" applyFill="1" applyBorder="1" applyAlignment="1">
      <alignment horizontal="right"/>
    </xf>
    <xf numFmtId="49" fontId="18" fillId="0" borderId="51" xfId="0" applyNumberFormat="1" applyFont="1" applyFill="1" applyBorder="1" applyAlignment="1" applyProtection="1">
      <alignment horizontal="left" wrapText="1"/>
      <protection/>
    </xf>
    <xf numFmtId="49" fontId="12" fillId="0" borderId="14" xfId="0" applyNumberFormat="1" applyFont="1" applyFill="1" applyBorder="1" applyAlignment="1">
      <alignment horizontal="center" vertical="center"/>
    </xf>
    <xf numFmtId="49" fontId="18" fillId="0" borderId="32" xfId="0" applyNumberFormat="1" applyFont="1" applyFill="1" applyBorder="1" applyAlignment="1" applyProtection="1">
      <alignment horizontal="left" vertical="top" wrapText="1"/>
      <protection/>
    </xf>
    <xf numFmtId="3" fontId="12" fillId="0" borderId="38" xfId="0" applyNumberFormat="1" applyFont="1" applyFill="1" applyBorder="1" applyAlignment="1">
      <alignment horizontal="right"/>
    </xf>
    <xf numFmtId="3" fontId="12" fillId="0" borderId="32" xfId="0" applyNumberFormat="1" applyFont="1" applyBorder="1" applyAlignment="1">
      <alignment horizontal="right"/>
    </xf>
    <xf numFmtId="3" fontId="12" fillId="0" borderId="42" xfId="0" applyNumberFormat="1" applyFont="1" applyBorder="1" applyAlignment="1">
      <alignment horizontal="right"/>
    </xf>
    <xf numFmtId="3" fontId="12" fillId="0" borderId="55" xfId="0" applyNumberFormat="1" applyFont="1" applyFill="1" applyBorder="1" applyAlignment="1" applyProtection="1">
      <alignment horizontal="right"/>
      <protection locked="0"/>
    </xf>
    <xf numFmtId="3" fontId="12" fillId="0" borderId="42" xfId="0" applyNumberFormat="1" applyFont="1" applyFill="1" applyBorder="1" applyAlignment="1" applyProtection="1">
      <alignment horizontal="right"/>
      <protection locked="0"/>
    </xf>
    <xf numFmtId="3" fontId="12" fillId="0" borderId="56" xfId="0" applyNumberFormat="1" applyFont="1" applyFill="1" applyBorder="1" applyAlignment="1">
      <alignment horizontal="right"/>
    </xf>
    <xf numFmtId="0" fontId="19" fillId="0" borderId="5" xfId="0" applyNumberFormat="1" applyFont="1" applyFill="1" applyBorder="1" applyAlignment="1" applyProtection="1">
      <alignment horizontal="center"/>
      <protection/>
    </xf>
    <xf numFmtId="49" fontId="19" fillId="0" borderId="5" xfId="0" applyNumberFormat="1" applyFont="1" applyFill="1" applyBorder="1" applyAlignment="1" applyProtection="1">
      <alignment horizontal="left" wrapText="1"/>
      <protection/>
    </xf>
    <xf numFmtId="0" fontId="18" fillId="0" borderId="5" xfId="0" applyNumberFormat="1" applyFont="1" applyFill="1" applyBorder="1" applyAlignment="1" applyProtection="1">
      <alignment horizontal="center"/>
      <protection/>
    </xf>
    <xf numFmtId="49" fontId="12" fillId="0" borderId="37" xfId="0" applyNumberFormat="1" applyFont="1" applyFill="1" applyBorder="1" applyAlignment="1">
      <alignment horizontal="center"/>
    </xf>
    <xf numFmtId="3" fontId="12" fillId="0" borderId="12" xfId="0" applyNumberFormat="1" applyFont="1" applyFill="1" applyBorder="1" applyAlignment="1">
      <alignment horizontal="center"/>
    </xf>
    <xf numFmtId="3" fontId="12" fillId="0" borderId="33" xfId="0" applyNumberFormat="1" applyFont="1" applyBorder="1" applyAlignment="1">
      <alignment horizontal="center"/>
    </xf>
    <xf numFmtId="3" fontId="12" fillId="0" borderId="51" xfId="0" applyNumberFormat="1" applyFont="1" applyBorder="1" applyAlignment="1">
      <alignment horizontal="center"/>
    </xf>
    <xf numFmtId="3" fontId="12" fillId="0" borderId="12" xfId="0" applyNumberFormat="1" applyFont="1" applyFill="1" applyBorder="1" applyAlignment="1" applyProtection="1">
      <alignment horizontal="center"/>
      <protection locked="0"/>
    </xf>
    <xf numFmtId="3" fontId="12" fillId="0" borderId="51" xfId="0" applyNumberFormat="1" applyFont="1" applyFill="1" applyBorder="1" applyAlignment="1" applyProtection="1">
      <alignment horizontal="center"/>
      <protection locked="0"/>
    </xf>
    <xf numFmtId="0" fontId="18" fillId="0" borderId="30" xfId="0" applyNumberFormat="1" applyFont="1" applyFill="1" applyBorder="1" applyAlignment="1" applyProtection="1">
      <alignment horizontal="justify"/>
      <protection/>
    </xf>
    <xf numFmtId="49" fontId="12" fillId="0" borderId="27" xfId="0" applyNumberFormat="1" applyFont="1" applyBorder="1" applyAlignment="1">
      <alignment horizontal="center" vertical="center"/>
    </xf>
    <xf numFmtId="0" fontId="12" fillId="0" borderId="27" xfId="0" applyFont="1" applyBorder="1" applyAlignment="1">
      <alignment horizontal="left" vertical="center" wrapText="1"/>
    </xf>
    <xf numFmtId="3" fontId="12" fillId="0" borderId="57" xfId="0" applyNumberFormat="1" applyFont="1" applyFill="1" applyBorder="1" applyAlignment="1">
      <alignment horizontal="right"/>
    </xf>
    <xf numFmtId="3" fontId="8" fillId="0" borderId="57" xfId="0" applyNumberFormat="1" applyFont="1" applyFill="1" applyBorder="1" applyAlignment="1">
      <alignment horizontal="right"/>
    </xf>
    <xf numFmtId="3" fontId="8" fillId="0" borderId="0" xfId="0" applyNumberFormat="1" applyFont="1" applyFill="1" applyBorder="1" applyAlignment="1">
      <alignment horizontal="right"/>
    </xf>
    <xf numFmtId="3" fontId="8" fillId="0" borderId="38" xfId="0" applyNumberFormat="1" applyFont="1" applyFill="1" applyBorder="1" applyAlignment="1">
      <alignment horizontal="right"/>
    </xf>
    <xf numFmtId="0" fontId="13" fillId="0" borderId="30" xfId="0" applyNumberFormat="1" applyFont="1" applyFill="1" applyBorder="1" applyAlignment="1" applyProtection="1">
      <alignment horizontal="justify" vertical="top"/>
      <protection/>
    </xf>
    <xf numFmtId="3" fontId="10" fillId="0" borderId="6" xfId="0" applyNumberFormat="1" applyFont="1" applyBorder="1" applyAlignment="1">
      <alignment horizontal="right" vertical="center"/>
    </xf>
    <xf numFmtId="3" fontId="43" fillId="0" borderId="11" xfId="0" applyNumberFormat="1" applyFont="1" applyFill="1" applyBorder="1" applyAlignment="1">
      <alignment horizontal="right" vertical="center"/>
    </xf>
    <xf numFmtId="3" fontId="10" fillId="0" borderId="11" xfId="0" applyNumberFormat="1" applyFont="1" applyFill="1" applyBorder="1" applyAlignment="1">
      <alignment horizontal="right" vertical="center"/>
    </xf>
    <xf numFmtId="49" fontId="28" fillId="0" borderId="58" xfId="0" applyNumberFormat="1" applyFont="1" applyFill="1" applyBorder="1" applyAlignment="1" applyProtection="1">
      <alignment horizontal="center" vertical="top"/>
      <protection/>
    </xf>
    <xf numFmtId="49" fontId="28" fillId="0" borderId="22" xfId="0" applyNumberFormat="1" applyFont="1" applyFill="1" applyBorder="1" applyAlignment="1" applyProtection="1">
      <alignment horizontal="left" vertical="top" wrapText="1"/>
      <protection/>
    </xf>
    <xf numFmtId="3" fontId="10" fillId="3" borderId="22" xfId="0" applyNumberFormat="1" applyFont="1" applyFill="1" applyBorder="1" applyAlignment="1">
      <alignment horizontal="right" vertical="center"/>
    </xf>
    <xf numFmtId="49" fontId="64" fillId="0" borderId="5" xfId="19" applyNumberFormat="1" applyFont="1" applyBorder="1" applyAlignment="1">
      <alignment horizontal="center" vertical="center"/>
      <protection/>
    </xf>
    <xf numFmtId="3" fontId="9" fillId="3" borderId="33" xfId="0" applyNumberFormat="1" applyFont="1" applyFill="1" applyBorder="1" applyAlignment="1">
      <alignment horizontal="right" vertical="center" wrapText="1"/>
    </xf>
    <xf numFmtId="3" fontId="7" fillId="3" borderId="33" xfId="0" applyNumberFormat="1" applyFont="1" applyFill="1" applyBorder="1" applyAlignment="1">
      <alignment horizontal="right"/>
    </xf>
    <xf numFmtId="3" fontId="22" fillId="0" borderId="50" xfId="0" applyNumberFormat="1" applyFont="1" applyFill="1" applyBorder="1" applyAlignment="1">
      <alignment horizontal="center" vertical="center" wrapText="1"/>
    </xf>
    <xf numFmtId="0" fontId="29" fillId="3" borderId="32" xfId="0" applyFont="1" applyFill="1" applyBorder="1" applyAlignment="1">
      <alignment horizontal="center" vertical="center"/>
    </xf>
    <xf numFmtId="1" fontId="18" fillId="0" borderId="7" xfId="0" applyNumberFormat="1" applyFont="1" applyBorder="1" applyAlignment="1">
      <alignment/>
    </xf>
    <xf numFmtId="1" fontId="19" fillId="3" borderId="7" xfId="0" applyNumberFormat="1" applyFont="1" applyFill="1" applyBorder="1" applyAlignment="1">
      <alignment/>
    </xf>
    <xf numFmtId="3" fontId="22" fillId="0" borderId="5" xfId="0" applyNumberFormat="1" applyFont="1" applyFill="1" applyBorder="1" applyAlignment="1">
      <alignment horizontal="center" vertical="center" wrapText="1"/>
    </xf>
    <xf numFmtId="0" fontId="61" fillId="0" borderId="5" xfId="0" applyFont="1" applyFill="1" applyBorder="1" applyAlignment="1">
      <alignment horizontal="left" wrapText="1"/>
    </xf>
    <xf numFmtId="3" fontId="18" fillId="0" borderId="5" xfId="0" applyNumberFormat="1" applyFont="1" applyFill="1" applyBorder="1" applyAlignment="1">
      <alignment horizontal="right" wrapText="1"/>
    </xf>
    <xf numFmtId="3" fontId="19" fillId="3" borderId="5" xfId="0" applyNumberFormat="1" applyFont="1" applyFill="1" applyBorder="1" applyAlignment="1">
      <alignment horizontal="right"/>
    </xf>
    <xf numFmtId="49" fontId="29" fillId="3" borderId="3" xfId="0" applyNumberFormat="1" applyFont="1" applyFill="1" applyBorder="1" applyAlignment="1">
      <alignment horizontal="center" vertical="center" wrapText="1"/>
    </xf>
    <xf numFmtId="49" fontId="29" fillId="3" borderId="46" xfId="0" applyNumberFormat="1" applyFont="1" applyFill="1" applyBorder="1" applyAlignment="1">
      <alignment horizontal="center" vertical="center" wrapText="1"/>
    </xf>
    <xf numFmtId="0" fontId="28" fillId="0" borderId="47" xfId="0" applyFont="1" applyBorder="1" applyAlignment="1">
      <alignment horizontal="center" vertical="center" wrapText="1"/>
    </xf>
    <xf numFmtId="49" fontId="28" fillId="0" borderId="59" xfId="21" applyNumberFormat="1" applyFont="1" applyBorder="1" applyAlignment="1">
      <alignment horizontal="center" vertical="center" wrapText="1"/>
      <protection/>
    </xf>
    <xf numFmtId="0" fontId="28" fillId="0" borderId="60" xfId="0" applyFont="1" applyBorder="1" applyAlignment="1">
      <alignment horizontal="left" vertical="center" wrapText="1"/>
    </xf>
    <xf numFmtId="205" fontId="28" fillId="0" borderId="47" xfId="0" applyNumberFormat="1" applyFont="1" applyBorder="1" applyAlignment="1">
      <alignment horizontal="center" vertical="center" wrapText="1"/>
    </xf>
    <xf numFmtId="205" fontId="28" fillId="0" borderId="31" xfId="0" applyNumberFormat="1" applyFont="1" applyBorder="1" applyAlignment="1">
      <alignment horizontal="center" vertical="center" wrapText="1"/>
    </xf>
    <xf numFmtId="205" fontId="28" fillId="0" borderId="48" xfId="0" applyNumberFormat="1" applyFont="1" applyBorder="1" applyAlignment="1">
      <alignment horizontal="center" vertical="center" wrapText="1"/>
    </xf>
    <xf numFmtId="0" fontId="28" fillId="0" borderId="38" xfId="0" applyFont="1" applyBorder="1" applyAlignment="1">
      <alignment horizontal="center" vertical="center" wrapText="1"/>
    </xf>
    <xf numFmtId="49" fontId="28" fillId="0" borderId="0" xfId="21" applyNumberFormat="1" applyFont="1" applyBorder="1" applyAlignment="1">
      <alignment horizontal="center" vertical="center" wrapText="1"/>
      <protection/>
    </xf>
    <xf numFmtId="49" fontId="13" fillId="0" borderId="32" xfId="0" applyNumberFormat="1" applyFont="1" applyFill="1" applyBorder="1" applyAlignment="1" applyProtection="1">
      <alignment horizontal="left" vertical="top" wrapText="1"/>
      <protection/>
    </xf>
    <xf numFmtId="49" fontId="10" fillId="0" borderId="5" xfId="0" applyNumberFormat="1" applyFont="1" applyBorder="1" applyAlignment="1" applyProtection="1">
      <alignment horizontal="center" vertical="center" wrapText="1"/>
      <protection locked="0"/>
    </xf>
    <xf numFmtId="0" fontId="29" fillId="3" borderId="38" xfId="0" applyFont="1" applyFill="1" applyBorder="1" applyAlignment="1">
      <alignment horizontal="center" vertical="center" wrapText="1"/>
    </xf>
    <xf numFmtId="49" fontId="29" fillId="3" borderId="0" xfId="21" applyNumberFormat="1" applyFont="1" applyFill="1" applyBorder="1" applyAlignment="1">
      <alignment horizontal="center" vertical="center" wrapText="1"/>
      <protection/>
    </xf>
    <xf numFmtId="0" fontId="29" fillId="3" borderId="49" xfId="0" applyFont="1" applyFill="1" applyBorder="1" applyAlignment="1">
      <alignment horizontal="left" vertical="center" wrapText="1"/>
    </xf>
    <xf numFmtId="49" fontId="28" fillId="0" borderId="5" xfId="0" applyNumberFormat="1" applyFont="1" applyFill="1" applyBorder="1" applyAlignment="1">
      <alignment horizontal="center" vertical="center" wrapText="1"/>
    </xf>
    <xf numFmtId="49" fontId="28" fillId="0" borderId="5" xfId="21" applyNumberFormat="1" applyFont="1" applyFill="1" applyBorder="1" applyAlignment="1">
      <alignment horizontal="center" vertical="center" wrapText="1"/>
      <protection/>
    </xf>
    <xf numFmtId="205" fontId="28" fillId="0" borderId="61" xfId="0" applyNumberFormat="1" applyFont="1" applyFill="1" applyBorder="1" applyAlignment="1">
      <alignment horizontal="center" vertical="center" wrapText="1"/>
    </xf>
    <xf numFmtId="205" fontId="28" fillId="0" borderId="24" xfId="0" applyNumberFormat="1" applyFont="1" applyFill="1" applyBorder="1" applyAlignment="1">
      <alignment horizontal="center" vertical="center" wrapText="1"/>
    </xf>
    <xf numFmtId="205" fontId="28" fillId="0" borderId="54" xfId="0" applyNumberFormat="1" applyFont="1" applyFill="1" applyBorder="1" applyAlignment="1">
      <alignment horizontal="center" vertical="center" wrapText="1"/>
    </xf>
    <xf numFmtId="49" fontId="13" fillId="0" borderId="7" xfId="0" applyNumberFormat="1" applyFont="1" applyFill="1" applyBorder="1" applyAlignment="1" applyProtection="1">
      <alignment horizontal="left" vertical="top" wrapText="1"/>
      <protection/>
    </xf>
    <xf numFmtId="49" fontId="13" fillId="0" borderId="35" xfId="0" applyNumberFormat="1" applyFont="1" applyFill="1" applyBorder="1" applyAlignment="1" applyProtection="1">
      <alignment horizontal="left" vertical="top" wrapText="1"/>
      <protection/>
    </xf>
    <xf numFmtId="49" fontId="28" fillId="0" borderId="52" xfId="0" applyNumberFormat="1" applyFont="1" applyFill="1" applyBorder="1" applyAlignment="1">
      <alignment horizontal="center" vertical="center" wrapText="1"/>
    </xf>
    <xf numFmtId="49" fontId="28" fillId="0" borderId="53" xfId="0" applyNumberFormat="1" applyFont="1" applyFill="1" applyBorder="1" applyAlignment="1">
      <alignment horizontal="center" vertical="center" wrapText="1"/>
    </xf>
    <xf numFmtId="205" fontId="28" fillId="0" borderId="52" xfId="0" applyNumberFormat="1" applyFont="1" applyFill="1" applyBorder="1" applyAlignment="1">
      <alignment horizontal="center" vertical="center" wrapText="1"/>
    </xf>
    <xf numFmtId="0" fontId="13" fillId="0" borderId="23" xfId="0" applyFont="1" applyFill="1" applyBorder="1" applyAlignment="1">
      <alignment horizontal="left" vertical="center" wrapText="1"/>
    </xf>
    <xf numFmtId="49" fontId="28" fillId="0" borderId="57" xfId="0" applyNumberFormat="1" applyFont="1" applyFill="1" applyBorder="1" applyAlignment="1">
      <alignment horizontal="center" vertical="center" wrapText="1"/>
    </xf>
    <xf numFmtId="49" fontId="28" fillId="0" borderId="0" xfId="21" applyNumberFormat="1" applyFont="1" applyFill="1" applyBorder="1" applyAlignment="1">
      <alignment horizontal="center" vertical="center" wrapText="1"/>
      <protection/>
    </xf>
    <xf numFmtId="205" fontId="28" fillId="0" borderId="38" xfId="0" applyNumberFormat="1" applyFont="1" applyBorder="1" applyAlignment="1">
      <alignment horizontal="center" vertical="center" wrapText="1"/>
    </xf>
    <xf numFmtId="205" fontId="28" fillId="0" borderId="50" xfId="0" applyNumberFormat="1" applyFont="1" applyBorder="1" applyAlignment="1">
      <alignment horizontal="center" vertical="center" wrapText="1"/>
    </xf>
    <xf numFmtId="0" fontId="27" fillId="0" borderId="5" xfId="21" applyFont="1" applyBorder="1" applyAlignment="1">
      <alignment horizontal="center" vertical="center" wrapText="1"/>
      <protection/>
    </xf>
    <xf numFmtId="0" fontId="18" fillId="0" borderId="7" xfId="0" applyNumberFormat="1" applyFont="1" applyFill="1" applyBorder="1" applyAlignment="1" applyProtection="1">
      <alignment horizontal="center" wrapText="1"/>
      <protection/>
    </xf>
    <xf numFmtId="49" fontId="18" fillId="4" borderId="40" xfId="0" applyNumberFormat="1" applyFont="1" applyFill="1" applyBorder="1" applyAlignment="1" applyProtection="1">
      <alignment horizontal="center" vertical="top"/>
      <protection/>
    </xf>
    <xf numFmtId="49" fontId="12" fillId="0" borderId="32" xfId="0" applyNumberFormat="1" applyFont="1" applyFill="1" applyBorder="1" applyAlignment="1">
      <alignment horizontal="center" vertical="center"/>
    </xf>
    <xf numFmtId="0" fontId="18" fillId="0" borderId="5" xfId="0" applyNumberFormat="1" applyFont="1" applyFill="1" applyBorder="1" applyAlignment="1" applyProtection="1">
      <alignment horizontal="center" vertical="top"/>
      <protection/>
    </xf>
    <xf numFmtId="0" fontId="18" fillId="0" borderId="5" xfId="0" applyNumberFormat="1" applyFont="1" applyFill="1" applyBorder="1" applyAlignment="1" applyProtection="1">
      <alignment horizontal="center" vertical="top" wrapText="1"/>
      <protection/>
    </xf>
    <xf numFmtId="49" fontId="12" fillId="0" borderId="5" xfId="0" applyNumberFormat="1" applyFont="1" applyBorder="1" applyAlignment="1">
      <alignment horizontal="center" vertical="center"/>
    </xf>
    <xf numFmtId="0" fontId="12" fillId="0" borderId="5" xfId="0" applyFont="1" applyBorder="1" applyAlignment="1">
      <alignment horizontal="justify" vertical="center" wrapText="1"/>
    </xf>
    <xf numFmtId="0" fontId="13" fillId="0" borderId="5" xfId="0" applyFont="1" applyBorder="1" applyAlignment="1">
      <alignment horizontal="justify" vertical="top" wrapText="1"/>
    </xf>
    <xf numFmtId="49" fontId="18" fillId="3" borderId="32" xfId="0" applyNumberFormat="1" applyFont="1" applyFill="1" applyBorder="1" applyAlignment="1" applyProtection="1">
      <alignment horizontal="center" vertical="top"/>
      <protection/>
    </xf>
    <xf numFmtId="0" fontId="18" fillId="3" borderId="5" xfId="0" applyNumberFormat="1" applyFont="1" applyFill="1" applyBorder="1" applyAlignment="1" applyProtection="1">
      <alignment horizontal="justify" vertical="top" wrapText="1"/>
      <protection/>
    </xf>
    <xf numFmtId="3" fontId="12" fillId="3" borderId="33" xfId="0" applyNumberFormat="1" applyFont="1" applyFill="1" applyBorder="1" applyAlignment="1">
      <alignment horizontal="right"/>
    </xf>
    <xf numFmtId="0" fontId="29" fillId="0" borderId="0" xfId="0" applyNumberFormat="1" applyFont="1" applyFill="1" applyAlignment="1" applyProtection="1">
      <alignment wrapText="1"/>
      <protection/>
    </xf>
    <xf numFmtId="0" fontId="30" fillId="0" borderId="0" xfId="0" applyNumberFormat="1" applyFont="1" applyFill="1" applyAlignment="1" applyProtection="1">
      <alignment wrapText="1"/>
      <protection/>
    </xf>
    <xf numFmtId="0" fontId="6" fillId="0" borderId="27"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19" fillId="0" borderId="7" xfId="20" applyNumberFormat="1" applyFont="1" applyFill="1" applyBorder="1" applyAlignment="1" applyProtection="1">
      <alignment horizontal="center" vertical="center"/>
      <protection/>
    </xf>
    <xf numFmtId="0" fontId="19" fillId="0" borderId="0" xfId="0" applyNumberFormat="1" applyFont="1" applyFill="1" applyAlignment="1" applyProtection="1">
      <alignment horizontal="center" wrapText="1"/>
      <protection/>
    </xf>
    <xf numFmtId="0" fontId="6" fillId="0" borderId="20" xfId="0" applyFont="1" applyBorder="1" applyAlignment="1" applyProtection="1">
      <alignment horizontal="center" vertical="center" wrapText="1"/>
      <protection locked="0"/>
    </xf>
    <xf numFmtId="0" fontId="19" fillId="0" borderId="0" xfId="21" applyFont="1" applyFill="1" applyBorder="1" applyAlignment="1">
      <alignment horizontal="center" vertical="center" wrapText="1"/>
      <protection/>
    </xf>
    <xf numFmtId="205" fontId="19" fillId="0" borderId="0" xfId="0" applyNumberFormat="1" applyFont="1" applyFill="1" applyBorder="1" applyAlignment="1">
      <alignment horizontal="center" vertical="center" wrapText="1"/>
    </xf>
    <xf numFmtId="205" fontId="38" fillId="0" borderId="0" xfId="0" applyNumberFormat="1" applyFont="1" applyFill="1" applyBorder="1" applyAlignment="1">
      <alignment vertical="center" wrapText="1"/>
    </xf>
    <xf numFmtId="0" fontId="13" fillId="0" borderId="0" xfId="0" applyNumberFormat="1" applyFont="1" applyFill="1" applyAlignment="1" applyProtection="1">
      <alignment horizontal="center" vertical="center" wrapText="1"/>
      <protection/>
    </xf>
    <xf numFmtId="0" fontId="29" fillId="0" borderId="0" xfId="0" applyNumberFormat="1" applyFont="1" applyFill="1" applyAlignment="1" applyProtection="1">
      <alignment horizontal="center" wrapText="1"/>
      <protection/>
    </xf>
    <xf numFmtId="0" fontId="19" fillId="0" borderId="0" xfId="0" applyFont="1" applyFill="1" applyAlignment="1">
      <alignment horizontal="left"/>
    </xf>
    <xf numFmtId="0" fontId="29" fillId="0" borderId="62" xfId="0" applyNumberFormat="1" applyFont="1" applyFill="1" applyBorder="1" applyAlignment="1" applyProtection="1">
      <alignment horizontal="center" vertical="center" wrapText="1"/>
      <protection/>
    </xf>
    <xf numFmtId="0" fontId="29" fillId="0" borderId="32"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55" xfId="0" applyNumberFormat="1" applyFont="1" applyFill="1" applyBorder="1" applyAlignment="1" applyProtection="1">
      <alignment horizontal="center" vertical="center" wrapText="1"/>
      <protection/>
    </xf>
    <xf numFmtId="0" fontId="29" fillId="0" borderId="63" xfId="0" applyNumberFormat="1" applyFont="1" applyFill="1" applyBorder="1" applyAlignment="1" applyProtection="1">
      <alignment horizontal="center" vertical="center" wrapText="1"/>
      <protection/>
    </xf>
    <xf numFmtId="0" fontId="66" fillId="0" borderId="0" xfId="0" applyNumberFormat="1" applyFont="1" applyFill="1" applyAlignment="1" applyProtection="1">
      <alignment horizontal="center" vertical="center"/>
      <protection/>
    </xf>
    <xf numFmtId="0" fontId="66" fillId="0" borderId="0" xfId="0" applyFont="1" applyFill="1" applyAlignment="1">
      <alignment horizontal="center" vertical="center"/>
    </xf>
    <xf numFmtId="0" fontId="29" fillId="0" borderId="0" xfId="0" applyFont="1" applyFill="1" applyAlignment="1">
      <alignment horizontal="left"/>
    </xf>
    <xf numFmtId="0" fontId="8" fillId="0" borderId="0" xfId="22" applyFont="1" applyAlignment="1">
      <alignment horizontal="center" vertical="top" wrapText="1"/>
      <protection/>
    </xf>
    <xf numFmtId="0" fontId="26" fillId="0" borderId="0" xfId="20" applyNumberFormat="1" applyFont="1" applyFill="1" applyBorder="1" applyAlignment="1" applyProtection="1">
      <alignment horizontal="center" vertical="top" wrapText="1"/>
      <protection/>
    </xf>
    <xf numFmtId="0" fontId="30" fillId="0" borderId="0" xfId="0" applyNumberFormat="1" applyFont="1" applyFill="1" applyAlignment="1" applyProtection="1">
      <alignment horizontal="center" wrapText="1"/>
      <protection/>
    </xf>
    <xf numFmtId="0" fontId="29" fillId="0" borderId="5" xfId="20" applyNumberFormat="1" applyFont="1" applyFill="1" applyBorder="1" applyAlignment="1" applyProtection="1">
      <alignment horizontal="center" vertical="center" wrapText="1"/>
      <protection/>
    </xf>
    <xf numFmtId="0" fontId="19" fillId="0" borderId="32" xfId="20" applyNumberFormat="1" applyFont="1" applyFill="1" applyBorder="1" applyAlignment="1" applyProtection="1">
      <alignment horizontal="center" vertical="center" wrapText="1"/>
      <protection/>
    </xf>
    <xf numFmtId="0" fontId="19" fillId="0" borderId="7" xfId="20" applyNumberFormat="1" applyFont="1" applyFill="1" applyBorder="1" applyAlignment="1" applyProtection="1">
      <alignment horizontal="center" vertical="center" wrapText="1"/>
      <protection/>
    </xf>
    <xf numFmtId="0" fontId="29" fillId="0" borderId="15" xfId="20" applyNumberFormat="1" applyFont="1" applyFill="1" applyBorder="1" applyAlignment="1" applyProtection="1">
      <alignment horizontal="center" vertical="center"/>
      <protection/>
    </xf>
    <xf numFmtId="0" fontId="29" fillId="0" borderId="22" xfId="20" applyNumberFormat="1" applyFont="1" applyFill="1" applyBorder="1" applyAlignment="1" applyProtection="1">
      <alignment horizontal="center" vertical="center"/>
      <protection/>
    </xf>
    <xf numFmtId="0" fontId="19" fillId="0" borderId="32" xfId="20" applyNumberFormat="1" applyFont="1" applyFill="1" applyBorder="1" applyAlignment="1" applyProtection="1">
      <alignment horizontal="center" vertical="center"/>
      <protection/>
    </xf>
    <xf numFmtId="0" fontId="6" fillId="0" borderId="52" xfId="0" applyFont="1" applyBorder="1" applyAlignment="1">
      <alignment horizontal="center" vertical="center" wrapText="1"/>
    </xf>
    <xf numFmtId="0" fontId="14" fillId="0" borderId="53" xfId="0" applyFont="1" applyBorder="1" applyAlignment="1" applyProtection="1">
      <alignment horizontal="center" vertical="center" wrapText="1"/>
      <protection locked="0"/>
    </xf>
    <xf numFmtId="0" fontId="6" fillId="0" borderId="4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3"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9" xfId="0" applyFont="1" applyBorder="1" applyAlignment="1">
      <alignment horizontal="center" vertical="center" wrapText="1"/>
    </xf>
    <xf numFmtId="0" fontId="7" fillId="0" borderId="20"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1" fontId="25" fillId="0" borderId="64" xfId="0" applyNumberFormat="1" applyFont="1" applyBorder="1" applyAlignment="1">
      <alignment textRotation="90" wrapText="1"/>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49" fontId="23" fillId="0" borderId="20" xfId="0" applyNumberFormat="1" applyFont="1" applyBorder="1" applyAlignment="1" applyProtection="1">
      <alignment horizontal="center" vertical="center" wrapText="1"/>
      <protection locked="0"/>
    </xf>
    <xf numFmtId="49" fontId="23" fillId="0" borderId="27" xfId="0" applyNumberFormat="1" applyFont="1" applyBorder="1" applyAlignment="1" applyProtection="1">
      <alignment horizontal="center" vertical="center" wrapText="1"/>
      <protection locked="0"/>
    </xf>
    <xf numFmtId="49" fontId="23" fillId="0" borderId="25" xfId="0" applyNumberFormat="1"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6" fillId="0" borderId="0" xfId="0" applyFont="1" applyFill="1" applyAlignment="1">
      <alignment horizontal="center" vertical="center" wrapText="1"/>
    </xf>
    <xf numFmtId="0" fontId="45" fillId="0" borderId="5"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0" borderId="50"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53" fillId="0" borderId="0" xfId="0" applyFont="1" applyFill="1" applyBorder="1" applyAlignment="1" applyProtection="1">
      <alignment horizontal="center" vertical="top" wrapText="1"/>
      <protection locked="0"/>
    </xf>
    <xf numFmtId="0" fontId="30" fillId="0" borderId="65" xfId="0" applyFont="1" applyFill="1" applyBorder="1" applyAlignment="1" applyProtection="1">
      <alignment horizontal="center" vertical="center" wrapText="1"/>
      <protection locked="0"/>
    </xf>
    <xf numFmtId="0" fontId="30" fillId="0" borderId="66" xfId="0" applyFont="1" applyFill="1" applyBorder="1" applyAlignment="1" applyProtection="1">
      <alignment horizontal="center" vertical="center" wrapText="1"/>
      <protection locked="0"/>
    </xf>
    <xf numFmtId="0" fontId="30" fillId="0" borderId="67" xfId="0" applyFont="1" applyFill="1" applyBorder="1" applyAlignment="1" applyProtection="1">
      <alignment horizontal="center" vertical="center" wrapText="1"/>
      <protection locked="0"/>
    </xf>
    <xf numFmtId="0" fontId="30" fillId="0" borderId="65" xfId="0" applyFont="1" applyFill="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30" fillId="0" borderId="67" xfId="0" applyFont="1" applyFill="1" applyBorder="1" applyAlignment="1" applyProtection="1">
      <alignment horizontal="center" vertical="center"/>
      <protection locked="0"/>
    </xf>
    <xf numFmtId="0" fontId="67" fillId="0" borderId="0" xfId="0" applyFont="1" applyFill="1" applyBorder="1" applyAlignment="1" applyProtection="1">
      <alignment horizontal="center" vertical="top" wrapText="1"/>
      <protection locked="0"/>
    </xf>
    <xf numFmtId="49" fontId="24" fillId="0" borderId="20" xfId="0" applyNumberFormat="1" applyFont="1" applyFill="1" applyBorder="1" applyAlignment="1" applyProtection="1">
      <alignment horizontal="center" vertical="center" wrapText="1"/>
      <protection locked="0"/>
    </xf>
    <xf numFmtId="49" fontId="24" fillId="0" borderId="27" xfId="0" applyNumberFormat="1" applyFont="1" applyFill="1" applyBorder="1" applyAlignment="1" applyProtection="1">
      <alignment horizontal="center" vertical="center" wrapText="1"/>
      <protection locked="0"/>
    </xf>
    <xf numFmtId="49" fontId="24" fillId="0" borderId="25" xfId="0" applyNumberFormat="1"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30" fillId="0" borderId="47" xfId="0" applyFont="1" applyFill="1" applyBorder="1" applyAlignment="1" applyProtection="1">
      <alignment horizontal="center" vertical="center" wrapText="1"/>
      <protection locked="0"/>
    </xf>
    <xf numFmtId="0" fontId="30" fillId="0" borderId="6" xfId="0" applyFont="1" applyFill="1" applyBorder="1" applyAlignment="1" applyProtection="1">
      <alignment horizontal="center" vertical="center" wrapText="1"/>
      <protection locked="0"/>
    </xf>
    <xf numFmtId="0" fontId="30" fillId="0" borderId="48"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30" fillId="0" borderId="68" xfId="0"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49"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0" borderId="44" xfId="0" applyFont="1" applyFill="1" applyBorder="1" applyAlignment="1" applyProtection="1">
      <alignment horizontal="center" vertical="center" wrapText="1"/>
      <protection locked="0"/>
    </xf>
    <xf numFmtId="0" fontId="30" fillId="0" borderId="69" xfId="0" applyFont="1" applyFill="1" applyBorder="1" applyAlignment="1" applyProtection="1">
      <alignment horizontal="center" vertical="center" wrapText="1"/>
      <protection locked="0"/>
    </xf>
    <xf numFmtId="0" fontId="30" fillId="0" borderId="70" xfId="0" applyFont="1" applyFill="1" applyBorder="1" applyAlignment="1" applyProtection="1">
      <alignment horizontal="center" vertical="center" wrapText="1"/>
      <protection locked="0"/>
    </xf>
    <xf numFmtId="0" fontId="29" fillId="0" borderId="0" xfId="0" applyFont="1" applyAlignment="1">
      <alignment horizontal="center"/>
    </xf>
    <xf numFmtId="0" fontId="19" fillId="3" borderId="5" xfId="0" applyFont="1" applyFill="1" applyBorder="1" applyAlignment="1">
      <alignment horizontal="center"/>
    </xf>
    <xf numFmtId="0" fontId="44" fillId="0" borderId="0" xfId="0" applyFont="1" applyAlignment="1">
      <alignment horizontal="center" wrapText="1"/>
    </xf>
    <xf numFmtId="0" fontId="29" fillId="0" borderId="43"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3" fillId="0" borderId="20"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3" borderId="2" xfId="21" applyFont="1" applyFill="1" applyBorder="1" applyAlignment="1">
      <alignment horizontal="center" vertical="center" wrapText="1"/>
      <protection/>
    </xf>
    <xf numFmtId="0" fontId="19" fillId="3" borderId="46" xfId="21" applyFont="1" applyFill="1" applyBorder="1" applyAlignment="1">
      <alignment horizontal="center" vertical="center" wrapText="1"/>
      <protection/>
    </xf>
    <xf numFmtId="0" fontId="44" fillId="0" borderId="0" xfId="21" applyFont="1" applyAlignment="1">
      <alignment horizontal="center" wrapText="1"/>
      <protection/>
    </xf>
    <xf numFmtId="0" fontId="30" fillId="0" borderId="20"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70" xfId="0" applyFont="1" applyBorder="1" applyAlignment="1">
      <alignment horizontal="center" vertical="center" wrapText="1"/>
    </xf>
    <xf numFmtId="0" fontId="30" fillId="0" borderId="28" xfId="0" applyFont="1" applyBorder="1" applyAlignment="1">
      <alignment horizontal="center" vertical="center" wrapText="1"/>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protection locked="0"/>
    </xf>
  </cellXfs>
  <cellStyles count="13">
    <cellStyle name="Normal" xfId="0"/>
    <cellStyle name="Normal_Доходи" xfId="15"/>
    <cellStyle name="Hyperlink" xfId="16"/>
    <cellStyle name="Currency" xfId="17"/>
    <cellStyle name="Currency [0]" xfId="18"/>
    <cellStyle name="Обычный_~_T33" xfId="19"/>
    <cellStyle name="Обычный_dod6" xfId="20"/>
    <cellStyle name="Обычный_Бюджет розвитку" xfId="21"/>
    <cellStyle name="Обычный_Облбюджет2007_4" xfId="22"/>
    <cellStyle name="Followed Hyperlink" xfId="23"/>
    <cellStyle name="Percent" xfId="24"/>
    <cellStyle name="Comma" xfId="25"/>
    <cellStyle name="Comma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72;&#1090;&#1077;&#1088;&#1110;&#1072;&#1083;&#1080;%20&#1085;&#1072;%20&#1089;&#1077;&#1089;&#1110;&#1102;\2014\&#1059;&#1090;&#1086;&#1095;&#1085;&#1077;&#1085;&#1085;&#1103;%20&#1073;&#1102;&#1076;&#1078;&#1077;&#1090;&#1091;%202014\&#1055;&#1110;&#1089;&#1083;&#1103;%20&#1089;&#1077;&#1089;&#1110;&#1111;\&#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9"/>
  <dimension ref="A1:I35"/>
  <sheetViews>
    <sheetView showZeros="0" view="pageBreakPreview" zoomScale="75" zoomScaleNormal="75" zoomScaleSheetLayoutView="75" workbookViewId="0" topLeftCell="A1">
      <pane ySplit="7" topLeftCell="BM27" activePane="bottomLeft" state="frozen"/>
      <selection pane="topLeft" activeCell="E12" sqref="E12:E14"/>
      <selection pane="bottomLeft" activeCell="D1" sqref="D1:G1"/>
    </sheetView>
  </sheetViews>
  <sheetFormatPr defaultColWidth="9.00390625" defaultRowHeight="12.75"/>
  <cols>
    <col min="1" max="1" width="21.125" style="13" customWidth="1"/>
    <col min="2" max="2" width="52.625" style="13" customWidth="1"/>
    <col min="3" max="3" width="17.25390625" style="13" customWidth="1"/>
    <col min="4" max="4" width="19.625" style="13" customWidth="1"/>
    <col min="5" max="5" width="12.875" style="13" customWidth="1"/>
    <col min="6" max="6" width="11.875" style="13" customWidth="1"/>
    <col min="7" max="7" width="0.6171875" style="13" customWidth="1"/>
    <col min="8" max="16384" width="8.75390625" style="13" customWidth="1"/>
  </cols>
  <sheetData>
    <row r="1" spans="1:9" ht="92.25" customHeight="1">
      <c r="A1" s="360"/>
      <c r="B1" s="360"/>
      <c r="C1" s="360"/>
      <c r="D1" s="631" t="s">
        <v>408</v>
      </c>
      <c r="E1" s="631"/>
      <c r="F1" s="631"/>
      <c r="G1" s="631"/>
      <c r="H1" s="360"/>
      <c r="I1" s="360"/>
    </row>
    <row r="2" spans="1:9" ht="44.25" customHeight="1" hidden="1">
      <c r="A2" s="360"/>
      <c r="B2" s="360"/>
      <c r="C2" s="630" t="s">
        <v>59</v>
      </c>
      <c r="D2" s="630"/>
      <c r="E2" s="630"/>
      <c r="F2" s="630"/>
      <c r="G2" s="360"/>
      <c r="H2" s="360"/>
      <c r="I2" s="360"/>
    </row>
    <row r="3" spans="1:9" ht="42" customHeight="1">
      <c r="A3" s="638" t="s">
        <v>335</v>
      </c>
      <c r="B3" s="639"/>
      <c r="C3" s="639"/>
      <c r="D3" s="639"/>
      <c r="E3" s="639"/>
      <c r="F3" s="630"/>
      <c r="G3" s="630"/>
      <c r="H3" s="630"/>
      <c r="I3" s="630"/>
    </row>
    <row r="4" spans="1:9" ht="16.5" customHeight="1" thickBot="1">
      <c r="A4" s="360"/>
      <c r="B4" s="361"/>
      <c r="C4" s="361"/>
      <c r="D4" s="361"/>
      <c r="E4" s="361"/>
      <c r="F4" s="362" t="s">
        <v>60</v>
      </c>
      <c r="G4" s="360"/>
      <c r="H4" s="360"/>
      <c r="I4" s="360"/>
    </row>
    <row r="5" spans="1:9" ht="28.5" customHeight="1">
      <c r="A5" s="635" t="s">
        <v>272</v>
      </c>
      <c r="B5" s="633" t="s">
        <v>106</v>
      </c>
      <c r="C5" s="633" t="s">
        <v>271</v>
      </c>
      <c r="D5" s="633" t="s">
        <v>269</v>
      </c>
      <c r="E5" s="633" t="s">
        <v>270</v>
      </c>
      <c r="F5" s="637"/>
      <c r="G5" s="360"/>
      <c r="H5" s="360"/>
      <c r="I5" s="360"/>
    </row>
    <row r="6" spans="1:9" ht="53.25" customHeight="1" thickBot="1">
      <c r="A6" s="636"/>
      <c r="B6" s="634"/>
      <c r="C6" s="634"/>
      <c r="D6" s="634"/>
      <c r="E6" s="363" t="s">
        <v>271</v>
      </c>
      <c r="F6" s="364" t="s">
        <v>61</v>
      </c>
      <c r="G6" s="360"/>
      <c r="H6" s="360"/>
      <c r="I6" s="360"/>
    </row>
    <row r="7" spans="1:9" ht="16.5" customHeight="1" thickBot="1">
      <c r="A7" s="365">
        <v>10000000</v>
      </c>
      <c r="B7" s="366" t="s">
        <v>273</v>
      </c>
      <c r="C7" s="367">
        <f>D7+E7</f>
        <v>24370000</v>
      </c>
      <c r="D7" s="367">
        <f>D8</f>
        <v>24370000</v>
      </c>
      <c r="E7" s="368"/>
      <c r="F7" s="369"/>
      <c r="G7" s="370"/>
      <c r="H7" s="370"/>
      <c r="I7" s="370"/>
    </row>
    <row r="8" spans="1:9" ht="15" customHeight="1">
      <c r="A8" s="371">
        <v>11000000</v>
      </c>
      <c r="B8" s="372" t="s">
        <v>8</v>
      </c>
      <c r="C8" s="373">
        <f>D8</f>
        <v>24370000</v>
      </c>
      <c r="D8" s="373">
        <f>D9+D10</f>
        <v>24370000</v>
      </c>
      <c r="E8" s="373">
        <f>E9+E10</f>
        <v>0</v>
      </c>
      <c r="F8" s="374">
        <f>F9+F10</f>
        <v>0</v>
      </c>
      <c r="G8" s="375"/>
      <c r="H8" s="375"/>
      <c r="I8" s="375"/>
    </row>
    <row r="9" spans="1:9" s="15" customFormat="1" ht="20.25">
      <c r="A9" s="376">
        <v>11010000</v>
      </c>
      <c r="B9" s="377" t="s">
        <v>109</v>
      </c>
      <c r="C9" s="378">
        <f aca="true" t="shared" si="0" ref="C9:C31">D9+E9</f>
        <v>24315000</v>
      </c>
      <c r="D9" s="379">
        <v>24315000</v>
      </c>
      <c r="E9" s="380"/>
      <c r="F9" s="381"/>
      <c r="G9" s="375"/>
      <c r="H9" s="375"/>
      <c r="I9" s="375"/>
    </row>
    <row r="10" spans="1:9" ht="23.25" customHeight="1" thickBot="1">
      <c r="A10" s="376">
        <v>11020000</v>
      </c>
      <c r="B10" s="382" t="s">
        <v>62</v>
      </c>
      <c r="C10" s="378">
        <f t="shared" si="0"/>
        <v>55000</v>
      </c>
      <c r="D10" s="379">
        <v>55000</v>
      </c>
      <c r="E10" s="383"/>
      <c r="F10" s="384"/>
      <c r="G10" s="385"/>
      <c r="H10" s="385"/>
      <c r="I10" s="385"/>
    </row>
    <row r="11" spans="1:9" ht="21.75" customHeight="1" thickBot="1">
      <c r="A11" s="365">
        <v>20000000</v>
      </c>
      <c r="B11" s="366" t="s">
        <v>226</v>
      </c>
      <c r="C11" s="367">
        <f t="shared" si="0"/>
        <v>1570950</v>
      </c>
      <c r="D11" s="367">
        <f>D14+D12+D17</f>
        <v>140000</v>
      </c>
      <c r="E11" s="367">
        <f>E18</f>
        <v>1430950</v>
      </c>
      <c r="F11" s="386"/>
      <c r="G11" s="387"/>
      <c r="H11" s="387"/>
      <c r="I11" s="387"/>
    </row>
    <row r="12" spans="1:9" s="206" customFormat="1" ht="15.75" customHeight="1">
      <c r="A12" s="371">
        <v>21000000</v>
      </c>
      <c r="B12" s="372" t="s">
        <v>227</v>
      </c>
      <c r="C12" s="373">
        <f>D12</f>
        <v>11000</v>
      </c>
      <c r="D12" s="373">
        <f>D13</f>
        <v>11000</v>
      </c>
      <c r="E12" s="388"/>
      <c r="F12" s="389"/>
      <c r="G12" s="375"/>
      <c r="H12" s="375"/>
      <c r="I12" s="375"/>
    </row>
    <row r="13" spans="1:9" s="206" customFormat="1" ht="45">
      <c r="A13" s="376">
        <v>21010300</v>
      </c>
      <c r="B13" s="382" t="s">
        <v>63</v>
      </c>
      <c r="C13" s="378">
        <f t="shared" si="0"/>
        <v>11000</v>
      </c>
      <c r="D13" s="379">
        <v>11000</v>
      </c>
      <c r="E13" s="380"/>
      <c r="F13" s="381"/>
      <c r="G13" s="375"/>
      <c r="H13" s="375"/>
      <c r="I13" s="375"/>
    </row>
    <row r="14" spans="1:9" ht="44.25" customHeight="1">
      <c r="A14" s="376">
        <v>22000000</v>
      </c>
      <c r="B14" s="382" t="s">
        <v>110</v>
      </c>
      <c r="C14" s="378">
        <f t="shared" si="0"/>
        <v>125000</v>
      </c>
      <c r="D14" s="378">
        <f>D15+D16</f>
        <v>125000</v>
      </c>
      <c r="E14" s="380"/>
      <c r="F14" s="381"/>
      <c r="G14" s="375"/>
      <c r="H14" s="375"/>
      <c r="I14" s="375"/>
    </row>
    <row r="15" spans="1:9" s="206" customFormat="1" ht="44.25" customHeight="1">
      <c r="A15" s="376">
        <v>22080400</v>
      </c>
      <c r="B15" s="390" t="s">
        <v>64</v>
      </c>
      <c r="C15" s="378">
        <f t="shared" si="0"/>
        <v>120000</v>
      </c>
      <c r="D15" s="379">
        <v>120000</v>
      </c>
      <c r="E15" s="380"/>
      <c r="F15" s="381"/>
      <c r="G15" s="375"/>
      <c r="H15" s="375"/>
      <c r="I15" s="375"/>
    </row>
    <row r="16" spans="1:9" s="206" customFormat="1" ht="44.25" customHeight="1">
      <c r="A16" s="376">
        <v>22130000</v>
      </c>
      <c r="B16" s="390" t="s">
        <v>356</v>
      </c>
      <c r="C16" s="378">
        <f t="shared" si="0"/>
        <v>5000</v>
      </c>
      <c r="D16" s="379">
        <v>5000</v>
      </c>
      <c r="E16" s="380"/>
      <c r="F16" s="381"/>
      <c r="G16" s="375"/>
      <c r="H16" s="375"/>
      <c r="I16" s="375"/>
    </row>
    <row r="17" spans="1:9" s="206" customFormat="1" ht="26.25" customHeight="1">
      <c r="A17" s="376">
        <v>24060000</v>
      </c>
      <c r="B17" s="390" t="s">
        <v>357</v>
      </c>
      <c r="C17" s="378">
        <f t="shared" si="0"/>
        <v>4000</v>
      </c>
      <c r="D17" s="379">
        <v>4000</v>
      </c>
      <c r="E17" s="380"/>
      <c r="F17" s="381"/>
      <c r="G17" s="375"/>
      <c r="H17" s="375"/>
      <c r="I17" s="375"/>
    </row>
    <row r="18" spans="1:9" ht="15.75" thickBot="1">
      <c r="A18" s="376">
        <v>25000000</v>
      </c>
      <c r="B18" s="382" t="s">
        <v>65</v>
      </c>
      <c r="C18" s="378">
        <f>D18+E18</f>
        <v>1430950</v>
      </c>
      <c r="D18" s="378"/>
      <c r="E18" s="378">
        <v>1430950</v>
      </c>
      <c r="F18" s="384"/>
      <c r="G18" s="375"/>
      <c r="H18" s="375"/>
      <c r="I18" s="375"/>
    </row>
    <row r="19" spans="1:9" ht="24.75" customHeight="1" thickBot="1">
      <c r="A19" s="392"/>
      <c r="B19" s="393" t="s">
        <v>248</v>
      </c>
      <c r="C19" s="367">
        <f>C11+C7</f>
        <v>25940950</v>
      </c>
      <c r="D19" s="367">
        <f>D11+D7</f>
        <v>24510000</v>
      </c>
      <c r="E19" s="367">
        <f>E11+E7</f>
        <v>1430950</v>
      </c>
      <c r="F19" s="394">
        <f>F11+F7</f>
        <v>0</v>
      </c>
      <c r="G19" s="375"/>
      <c r="H19" s="375"/>
      <c r="I19" s="375"/>
    </row>
    <row r="20" spans="1:9" ht="16.5" thickBot="1">
      <c r="A20" s="365">
        <v>40000000</v>
      </c>
      <c r="B20" s="366" t="s">
        <v>107</v>
      </c>
      <c r="C20" s="367">
        <f t="shared" si="0"/>
        <v>129514278</v>
      </c>
      <c r="D20" s="367">
        <f>D22+D24</f>
        <v>129514278</v>
      </c>
      <c r="E20" s="395"/>
      <c r="F20" s="396"/>
      <c r="G20" s="387"/>
      <c r="H20" s="387"/>
      <c r="I20" s="387"/>
    </row>
    <row r="21" spans="1:9" ht="15" hidden="1">
      <c r="A21" s="371">
        <v>41000000</v>
      </c>
      <c r="B21" s="372" t="s">
        <v>108</v>
      </c>
      <c r="C21" s="373" t="e">
        <f t="shared" si="0"/>
        <v>#REF!</v>
      </c>
      <c r="D21" s="373" t="e">
        <f>D24+#REF!</f>
        <v>#REF!</v>
      </c>
      <c r="E21" s="388"/>
      <c r="F21" s="389"/>
      <c r="G21" s="375"/>
      <c r="H21" s="375"/>
      <c r="I21" s="375"/>
    </row>
    <row r="22" spans="1:9" ht="15">
      <c r="A22" s="376">
        <v>41020000</v>
      </c>
      <c r="B22" s="382" t="s">
        <v>399</v>
      </c>
      <c r="C22" s="378">
        <f t="shared" si="0"/>
        <v>397610</v>
      </c>
      <c r="D22" s="378">
        <f>D23</f>
        <v>397610</v>
      </c>
      <c r="E22" s="383"/>
      <c r="F22" s="384"/>
      <c r="G22" s="375"/>
      <c r="H22" s="375"/>
      <c r="I22" s="375"/>
    </row>
    <row r="23" spans="1:9" ht="15">
      <c r="A23" s="376">
        <v>41020900</v>
      </c>
      <c r="B23" s="615" t="s">
        <v>373</v>
      </c>
      <c r="C23" s="378">
        <f t="shared" si="0"/>
        <v>397610</v>
      </c>
      <c r="D23" s="378">
        <v>397610</v>
      </c>
      <c r="E23" s="383"/>
      <c r="F23" s="384"/>
      <c r="G23" s="375"/>
      <c r="H23" s="375"/>
      <c r="I23" s="375"/>
    </row>
    <row r="24" spans="1:9" ht="33" customHeight="1">
      <c r="A24" s="376">
        <v>41030000</v>
      </c>
      <c r="B24" s="382" t="s">
        <v>224</v>
      </c>
      <c r="C24" s="378">
        <f t="shared" si="0"/>
        <v>129116668</v>
      </c>
      <c r="D24" s="378">
        <f>SUM(D25:D31)</f>
        <v>129116668</v>
      </c>
      <c r="E24" s="380"/>
      <c r="F24" s="381"/>
      <c r="G24" s="375"/>
      <c r="H24" s="375"/>
      <c r="I24" s="375"/>
    </row>
    <row r="25" spans="1:9" ht="72" customHeight="1">
      <c r="A25" s="376">
        <v>41030600</v>
      </c>
      <c r="B25" s="397" t="s">
        <v>66</v>
      </c>
      <c r="C25" s="378">
        <f t="shared" si="0"/>
        <v>37917000</v>
      </c>
      <c r="D25" s="379">
        <v>37917000</v>
      </c>
      <c r="E25" s="380"/>
      <c r="F25" s="381"/>
      <c r="G25" s="375"/>
      <c r="H25" s="375"/>
      <c r="I25" s="375"/>
    </row>
    <row r="26" spans="1:9" ht="75" customHeight="1">
      <c r="A26" s="376">
        <v>41030800</v>
      </c>
      <c r="B26" s="397" t="s">
        <v>67</v>
      </c>
      <c r="C26" s="378">
        <f t="shared" si="0"/>
        <v>36164000</v>
      </c>
      <c r="D26" s="379">
        <v>36164000</v>
      </c>
      <c r="E26" s="380"/>
      <c r="F26" s="381"/>
      <c r="G26" s="375"/>
      <c r="H26" s="375"/>
      <c r="I26" s="375"/>
    </row>
    <row r="27" spans="1:9" ht="57.75" customHeight="1">
      <c r="A27" s="376">
        <v>41031000</v>
      </c>
      <c r="B27" s="397" t="s">
        <v>68</v>
      </c>
      <c r="C27" s="378">
        <f t="shared" si="0"/>
        <v>4807400</v>
      </c>
      <c r="D27" s="379">
        <v>4807400</v>
      </c>
      <c r="E27" s="380"/>
      <c r="F27" s="381"/>
      <c r="G27" s="375"/>
      <c r="H27" s="375"/>
      <c r="I27" s="375"/>
    </row>
    <row r="28" spans="1:9" ht="33.75" customHeight="1">
      <c r="A28" s="376">
        <v>41033900</v>
      </c>
      <c r="B28" s="397" t="s">
        <v>111</v>
      </c>
      <c r="C28" s="378">
        <f t="shared" si="0"/>
        <v>30337100</v>
      </c>
      <c r="D28" s="379">
        <v>30337100</v>
      </c>
      <c r="E28" s="380"/>
      <c r="F28" s="381"/>
      <c r="G28" s="375"/>
      <c r="H28" s="375"/>
      <c r="I28" s="375"/>
    </row>
    <row r="29" spans="1:9" ht="27" customHeight="1">
      <c r="A29" s="376">
        <v>41034200</v>
      </c>
      <c r="B29" s="397" t="s">
        <v>112</v>
      </c>
      <c r="C29" s="378">
        <f t="shared" si="0"/>
        <v>17058100</v>
      </c>
      <c r="D29" s="379">
        <v>17058100</v>
      </c>
      <c r="E29" s="380"/>
      <c r="F29" s="381"/>
      <c r="G29" s="375"/>
      <c r="H29" s="375"/>
      <c r="I29" s="375"/>
    </row>
    <row r="30" spans="1:9" ht="42" customHeight="1">
      <c r="A30" s="376">
        <v>41035000</v>
      </c>
      <c r="B30" s="397" t="s">
        <v>219</v>
      </c>
      <c r="C30" s="378">
        <f t="shared" si="0"/>
        <v>1729368</v>
      </c>
      <c r="D30" s="379">
        <v>1729368</v>
      </c>
      <c r="E30" s="380"/>
      <c r="F30" s="381"/>
      <c r="G30" s="375"/>
      <c r="H30" s="375"/>
      <c r="I30" s="375"/>
    </row>
    <row r="31" spans="1:9" ht="75.75" customHeight="1">
      <c r="A31" s="376">
        <v>410358000</v>
      </c>
      <c r="B31" s="398" t="s">
        <v>69</v>
      </c>
      <c r="C31" s="378">
        <f t="shared" si="0"/>
        <v>1103700</v>
      </c>
      <c r="D31" s="379">
        <v>1103700</v>
      </c>
      <c r="E31" s="380"/>
      <c r="F31" s="381"/>
      <c r="G31" s="375"/>
      <c r="H31" s="375"/>
      <c r="I31" s="375"/>
    </row>
    <row r="32" spans="1:9" ht="21" thickBot="1">
      <c r="A32" s="474"/>
      <c r="B32" s="475" t="s">
        <v>311</v>
      </c>
      <c r="C32" s="476">
        <f>D32+E32</f>
        <v>155455228</v>
      </c>
      <c r="D32" s="476">
        <f>D20+D11+D7</f>
        <v>154024278</v>
      </c>
      <c r="E32" s="476">
        <f>E20+E11+E7</f>
        <v>1430950</v>
      </c>
      <c r="F32" s="477"/>
      <c r="G32" s="391"/>
      <c r="H32" s="391"/>
      <c r="I32" s="391"/>
    </row>
    <row r="34" spans="1:5" ht="18.75">
      <c r="A34" s="400" t="s">
        <v>336</v>
      </c>
      <c r="D34" s="399"/>
      <c r="E34" s="400" t="s">
        <v>337</v>
      </c>
    </row>
    <row r="35" spans="1:2" ht="18.75">
      <c r="A35" s="632" t="s">
        <v>70</v>
      </c>
      <c r="B35" s="632"/>
    </row>
    <row r="46" s="17" customFormat="1" ht="15.75"/>
    <row r="57" ht="29.25" customHeight="1"/>
    <row r="58" ht="81" customHeight="1"/>
    <row r="70" ht="44.25" customHeight="1"/>
  </sheetData>
  <mergeCells count="10">
    <mergeCell ref="F3:I3"/>
    <mergeCell ref="D1:G1"/>
    <mergeCell ref="A35:B35"/>
    <mergeCell ref="D5:D6"/>
    <mergeCell ref="A5:A6"/>
    <mergeCell ref="B5:B6"/>
    <mergeCell ref="E5:F5"/>
    <mergeCell ref="C5:C6"/>
    <mergeCell ref="C2:F2"/>
    <mergeCell ref="A3:E3"/>
  </mergeCells>
  <printOptions horizontalCentered="1"/>
  <pageMargins left="0.1968503937007874" right="0.1968503937007874" top="0.64" bottom="0.2362204724409449" header="0" footer="0"/>
  <pageSetup horizontalDpi="600" verticalDpi="600" orientation="portrait" paperSize="9" scale="6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42">
    <pageSetUpPr fitToPage="1"/>
  </sheetPr>
  <dimension ref="A1:L17"/>
  <sheetViews>
    <sheetView zoomScaleSheetLayoutView="75" workbookViewId="0" topLeftCell="B1">
      <selection activeCell="F13" sqref="F13"/>
    </sheetView>
  </sheetViews>
  <sheetFormatPr defaultColWidth="9.00390625" defaultRowHeight="12.75"/>
  <cols>
    <col min="1" max="1" width="7.625" style="25" customWidth="1"/>
    <col min="2" max="2" width="69.75390625" style="25" customWidth="1"/>
    <col min="3" max="3" width="17.375" style="25" customWidth="1"/>
    <col min="4" max="4" width="13.625" style="25" customWidth="1"/>
    <col min="5" max="5" width="17.375" style="25" customWidth="1"/>
    <col min="6" max="6" width="19.25390625" style="25" customWidth="1"/>
    <col min="7" max="7" width="12.25390625" style="25" customWidth="1"/>
    <col min="8" max="16384" width="9.25390625" style="25" customWidth="1"/>
  </cols>
  <sheetData>
    <row r="1" spans="5:9" ht="54" customHeight="1">
      <c r="E1" s="643" t="s">
        <v>415</v>
      </c>
      <c r="F1" s="643"/>
      <c r="G1" s="643"/>
      <c r="H1" s="643"/>
      <c r="I1" s="36"/>
    </row>
    <row r="2" spans="2:7" ht="18" customHeight="1">
      <c r="B2" s="641"/>
      <c r="C2" s="641"/>
      <c r="D2" s="641"/>
      <c r="E2" s="641"/>
      <c r="F2" s="641"/>
      <c r="G2" s="37"/>
    </row>
    <row r="3" spans="2:6" ht="34.5" customHeight="1">
      <c r="B3" s="642" t="s">
        <v>353</v>
      </c>
      <c r="C3" s="642"/>
      <c r="D3" s="642"/>
      <c r="E3" s="642"/>
      <c r="F3" s="642"/>
    </row>
    <row r="4" ht="12.75">
      <c r="F4" s="26" t="s">
        <v>126</v>
      </c>
    </row>
    <row r="5" spans="1:6" ht="23.25" customHeight="1">
      <c r="A5" s="644" t="s">
        <v>43</v>
      </c>
      <c r="B5" s="644" t="s">
        <v>44</v>
      </c>
      <c r="C5" s="649" t="s">
        <v>23</v>
      </c>
      <c r="D5" s="645" t="s">
        <v>269</v>
      </c>
      <c r="E5" s="647" t="s">
        <v>45</v>
      </c>
      <c r="F5" s="648"/>
    </row>
    <row r="6" spans="1:6" ht="33" customHeight="1">
      <c r="A6" s="644"/>
      <c r="B6" s="644"/>
      <c r="C6" s="624"/>
      <c r="D6" s="646"/>
      <c r="E6" s="196" t="s">
        <v>46</v>
      </c>
      <c r="F6" s="196" t="s">
        <v>221</v>
      </c>
    </row>
    <row r="7" spans="1:6" ht="15">
      <c r="A7" s="28">
        <v>1</v>
      </c>
      <c r="B7" s="28">
        <v>2</v>
      </c>
      <c r="C7" s="30">
        <v>3</v>
      </c>
      <c r="D7" s="29">
        <v>4</v>
      </c>
      <c r="E7" s="28">
        <v>5</v>
      </c>
      <c r="F7" s="28">
        <v>6</v>
      </c>
    </row>
    <row r="8" spans="1:12" s="179" customFormat="1" ht="15">
      <c r="A8" s="173"/>
      <c r="B8" s="174" t="s">
        <v>113</v>
      </c>
      <c r="C8" s="175"/>
      <c r="D8" s="176"/>
      <c r="E8" s="176"/>
      <c r="F8" s="177"/>
      <c r="G8" s="178"/>
      <c r="H8" s="178"/>
      <c r="I8" s="178"/>
      <c r="J8" s="178"/>
      <c r="K8" s="178"/>
      <c r="L8" s="178"/>
    </row>
    <row r="9" spans="1:7" s="27" customFormat="1" ht="14.25">
      <c r="A9" s="82">
        <v>600000</v>
      </c>
      <c r="B9" s="76" t="s">
        <v>129</v>
      </c>
      <c r="C9" s="59">
        <f>D9+E9</f>
        <v>182006</v>
      </c>
      <c r="D9" s="59">
        <f>D10</f>
        <v>-1254736</v>
      </c>
      <c r="E9" s="59">
        <f>E10</f>
        <v>1436742</v>
      </c>
      <c r="F9" s="59">
        <f>F10</f>
        <v>1436742</v>
      </c>
      <c r="G9" s="41"/>
    </row>
    <row r="10" spans="1:7" ht="14.25">
      <c r="A10" s="83">
        <v>602000</v>
      </c>
      <c r="B10" s="76" t="s">
        <v>327</v>
      </c>
      <c r="C10" s="59">
        <f>D10+E10</f>
        <v>182006</v>
      </c>
      <c r="D10" s="59">
        <f>D11+D12</f>
        <v>-1254736</v>
      </c>
      <c r="E10" s="59">
        <f>E11+E12</f>
        <v>1436742</v>
      </c>
      <c r="F10" s="59">
        <f>F11+F12</f>
        <v>1436742</v>
      </c>
      <c r="G10" s="41"/>
    </row>
    <row r="11" spans="1:7" ht="15">
      <c r="A11" s="83">
        <v>602100</v>
      </c>
      <c r="B11" s="75" t="s">
        <v>374</v>
      </c>
      <c r="C11" s="59">
        <f>D11+E11</f>
        <v>182006</v>
      </c>
      <c r="D11" s="59">
        <v>182006</v>
      </c>
      <c r="E11" s="59"/>
      <c r="F11" s="59"/>
      <c r="G11" s="41"/>
    </row>
    <row r="12" spans="1:7" ht="30">
      <c r="A12" s="82">
        <v>602400</v>
      </c>
      <c r="B12" s="75" t="s">
        <v>1</v>
      </c>
      <c r="C12" s="59">
        <f>D12+E12</f>
        <v>0</v>
      </c>
      <c r="D12" s="58">
        <v>-1436742</v>
      </c>
      <c r="E12" s="58">
        <v>1436742</v>
      </c>
      <c r="F12" s="58">
        <v>1436742</v>
      </c>
      <c r="G12" s="41"/>
    </row>
    <row r="13" spans="1:7" ht="14.25">
      <c r="A13" s="471"/>
      <c r="B13" s="472" t="s">
        <v>130</v>
      </c>
      <c r="C13" s="473">
        <f>D13+E13</f>
        <v>182006</v>
      </c>
      <c r="D13" s="473">
        <f>D9</f>
        <v>-1254736</v>
      </c>
      <c r="E13" s="473">
        <f>E9</f>
        <v>1436742</v>
      </c>
      <c r="F13" s="473">
        <f>F9</f>
        <v>1436742</v>
      </c>
      <c r="G13" s="41"/>
    </row>
    <row r="16" spans="2:6" ht="15.75">
      <c r="B16" s="401" t="s">
        <v>336</v>
      </c>
      <c r="C16" s="402"/>
      <c r="D16" s="402"/>
      <c r="E16" s="403"/>
      <c r="F16" s="401" t="s">
        <v>337</v>
      </c>
    </row>
    <row r="17" spans="2:3" ht="15.75">
      <c r="B17" s="640" t="s">
        <v>70</v>
      </c>
      <c r="C17" s="640"/>
    </row>
  </sheetData>
  <mergeCells count="9">
    <mergeCell ref="A5:A6"/>
    <mergeCell ref="B5:B6"/>
    <mergeCell ref="D5:D6"/>
    <mergeCell ref="E5:F5"/>
    <mergeCell ref="C5:C6"/>
    <mergeCell ref="B17:C17"/>
    <mergeCell ref="B2:F2"/>
    <mergeCell ref="B3:F3"/>
    <mergeCell ref="E1:H1"/>
  </mergeCells>
  <printOptions horizontalCentered="1"/>
  <pageMargins left="0.1968503937007874" right="0.1968503937007874" top="0.55" bottom="0.3937007874015748"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Лист40"/>
  <dimension ref="A1:R118"/>
  <sheetViews>
    <sheetView showZeros="0" view="pageBreakPreview" zoomScale="50" zoomScaleNormal="70" zoomScaleSheetLayoutView="50" workbookViewId="0" topLeftCell="A1">
      <pane xSplit="4" ySplit="6" topLeftCell="E33" activePane="bottomRight" state="frozen"/>
      <selection pane="topLeft" activeCell="E12" sqref="E12:E14"/>
      <selection pane="topRight" activeCell="E12" sqref="E12:E14"/>
      <selection pane="bottomLeft" activeCell="E12" sqref="E12:E14"/>
      <selection pane="bottomRight" activeCell="P40" sqref="P40"/>
    </sheetView>
  </sheetViews>
  <sheetFormatPr defaultColWidth="9.00390625" defaultRowHeight="12.75"/>
  <cols>
    <col min="1" max="1" width="3.75390625" style="152" customWidth="1"/>
    <col min="2" max="2" width="12.625" style="97" customWidth="1"/>
    <col min="3" max="3" width="12.75390625" style="97" customWidth="1"/>
    <col min="4" max="4" width="47.25390625" style="153" customWidth="1"/>
    <col min="5" max="6" width="17.625" style="97" customWidth="1"/>
    <col min="7" max="7" width="15.375" style="97" customWidth="1"/>
    <col min="8" max="8" width="15.25390625" style="97" customWidth="1"/>
    <col min="9" max="9" width="14.75390625" style="97" customWidth="1"/>
    <col min="10" max="10" width="16.25390625" style="97" customWidth="1"/>
    <col min="11" max="11" width="16.00390625" style="97" customWidth="1"/>
    <col min="12" max="12" width="13.00390625" style="97" customWidth="1"/>
    <col min="13" max="13" width="14.625" style="97" customWidth="1"/>
    <col min="14" max="14" width="15.00390625" style="97" customWidth="1"/>
    <col min="15" max="15" width="14.75390625" style="97" customWidth="1"/>
    <col min="16" max="16" width="23.625" style="97" customWidth="1"/>
    <col min="17" max="17" width="18.25390625" style="97" customWidth="1"/>
    <col min="18" max="16384" width="8.875" style="98" customWidth="1"/>
  </cols>
  <sheetData>
    <row r="1" spans="1:18" ht="94.5" customHeight="1">
      <c r="A1" s="95"/>
      <c r="B1" s="95"/>
      <c r="C1" s="95"/>
      <c r="D1" s="96"/>
      <c r="E1" s="95"/>
      <c r="F1" s="95"/>
      <c r="G1" s="95"/>
      <c r="H1" s="95"/>
      <c r="I1" s="95"/>
      <c r="J1" s="95"/>
      <c r="K1" s="95"/>
      <c r="N1" s="625" t="s">
        <v>414</v>
      </c>
      <c r="O1" s="625"/>
      <c r="P1" s="625"/>
      <c r="Q1" s="625"/>
      <c r="R1" s="620"/>
    </row>
    <row r="2" spans="1:17" ht="49.5" customHeight="1" thickBot="1">
      <c r="A2" s="99"/>
      <c r="B2" s="651" t="s">
        <v>334</v>
      </c>
      <c r="C2" s="651"/>
      <c r="D2" s="651"/>
      <c r="E2" s="651"/>
      <c r="F2" s="651"/>
      <c r="G2" s="651"/>
      <c r="H2" s="651"/>
      <c r="I2" s="651"/>
      <c r="J2" s="651"/>
      <c r="K2" s="651"/>
      <c r="L2" s="651"/>
      <c r="M2" s="651"/>
      <c r="N2" s="651"/>
      <c r="O2" s="651"/>
      <c r="P2" s="651"/>
      <c r="Q2" s="100" t="s">
        <v>126</v>
      </c>
    </row>
    <row r="3" spans="1:17" ht="72" customHeight="1" thickBot="1">
      <c r="A3" s="662"/>
      <c r="B3" s="666" t="s">
        <v>75</v>
      </c>
      <c r="C3" s="666" t="s">
        <v>76</v>
      </c>
      <c r="D3" s="659" t="s">
        <v>117</v>
      </c>
      <c r="E3" s="656" t="s">
        <v>269</v>
      </c>
      <c r="F3" s="657"/>
      <c r="G3" s="657"/>
      <c r="H3" s="657"/>
      <c r="I3" s="658"/>
      <c r="J3" s="656" t="s">
        <v>22</v>
      </c>
      <c r="K3" s="657"/>
      <c r="L3" s="657"/>
      <c r="M3" s="657"/>
      <c r="N3" s="657"/>
      <c r="O3" s="657"/>
      <c r="P3" s="658"/>
      <c r="Q3" s="626" t="s">
        <v>271</v>
      </c>
    </row>
    <row r="4" spans="1:17" ht="21" customHeight="1" thickBot="1">
      <c r="A4" s="662"/>
      <c r="B4" s="667"/>
      <c r="C4" s="667"/>
      <c r="D4" s="660"/>
      <c r="E4" s="623" t="s">
        <v>271</v>
      </c>
      <c r="F4" s="652" t="s">
        <v>114</v>
      </c>
      <c r="G4" s="665" t="s">
        <v>32</v>
      </c>
      <c r="H4" s="665"/>
      <c r="I4" s="654" t="s">
        <v>115</v>
      </c>
      <c r="J4" s="623" t="s">
        <v>271</v>
      </c>
      <c r="K4" s="652" t="s">
        <v>114</v>
      </c>
      <c r="L4" s="665" t="s">
        <v>32</v>
      </c>
      <c r="M4" s="665"/>
      <c r="N4" s="654" t="s">
        <v>115</v>
      </c>
      <c r="O4" s="663" t="s">
        <v>32</v>
      </c>
      <c r="P4" s="664"/>
      <c r="Q4" s="621"/>
    </row>
    <row r="5" spans="1:17" ht="92.25" customHeight="1" thickBot="1">
      <c r="A5" s="662"/>
      <c r="B5" s="668"/>
      <c r="C5" s="668"/>
      <c r="D5" s="661"/>
      <c r="E5" s="650"/>
      <c r="F5" s="653"/>
      <c r="G5" s="171" t="s">
        <v>124</v>
      </c>
      <c r="H5" s="171" t="s">
        <v>116</v>
      </c>
      <c r="I5" s="655"/>
      <c r="J5" s="650"/>
      <c r="K5" s="653"/>
      <c r="L5" s="171" t="s">
        <v>124</v>
      </c>
      <c r="M5" s="171" t="s">
        <v>116</v>
      </c>
      <c r="N5" s="655"/>
      <c r="O5" s="182" t="s">
        <v>131</v>
      </c>
      <c r="P5" s="197" t="s">
        <v>96</v>
      </c>
      <c r="Q5" s="622"/>
    </row>
    <row r="6" spans="1:17" s="110" customFormat="1" ht="13.5" customHeight="1" thickBot="1">
      <c r="A6" s="102"/>
      <c r="B6" s="103">
        <v>1</v>
      </c>
      <c r="C6" s="180">
        <v>2</v>
      </c>
      <c r="D6" s="104">
        <v>3</v>
      </c>
      <c r="E6" s="105">
        <v>4</v>
      </c>
      <c r="F6" s="107">
        <v>5</v>
      </c>
      <c r="G6" s="106">
        <v>6</v>
      </c>
      <c r="H6" s="106">
        <v>7</v>
      </c>
      <c r="I6" s="107">
        <v>8</v>
      </c>
      <c r="J6" s="107">
        <v>9</v>
      </c>
      <c r="K6" s="106">
        <v>10</v>
      </c>
      <c r="L6" s="106">
        <v>11</v>
      </c>
      <c r="M6" s="106">
        <v>12</v>
      </c>
      <c r="N6" s="106">
        <v>13</v>
      </c>
      <c r="O6" s="108">
        <v>14</v>
      </c>
      <c r="P6" s="101">
        <v>15</v>
      </c>
      <c r="Q6" s="109">
        <v>16</v>
      </c>
    </row>
    <row r="7" spans="1:17" s="115" customFormat="1" ht="44.25" customHeight="1">
      <c r="A7" s="111"/>
      <c r="B7" s="112" t="s">
        <v>242</v>
      </c>
      <c r="C7" s="112"/>
      <c r="D7" s="113" t="s">
        <v>276</v>
      </c>
      <c r="E7" s="114">
        <f>E8+E10</f>
        <v>1351464</v>
      </c>
      <c r="F7" s="114">
        <f aca="true" t="shared" si="0" ref="F7:Q7">F8+F10</f>
        <v>1351464</v>
      </c>
      <c r="G7" s="114">
        <f t="shared" si="0"/>
        <v>651795</v>
      </c>
      <c r="H7" s="114">
        <f t="shared" si="0"/>
        <v>192800</v>
      </c>
      <c r="I7" s="114">
        <f t="shared" si="0"/>
        <v>0</v>
      </c>
      <c r="J7" s="114">
        <f t="shared" si="0"/>
        <v>81141</v>
      </c>
      <c r="K7" s="114">
        <f t="shared" si="0"/>
        <v>47500</v>
      </c>
      <c r="L7" s="114">
        <f t="shared" si="0"/>
        <v>0</v>
      </c>
      <c r="M7" s="114">
        <f t="shared" si="0"/>
        <v>24000</v>
      </c>
      <c r="N7" s="114">
        <f t="shared" si="0"/>
        <v>33641</v>
      </c>
      <c r="O7" s="114">
        <f t="shared" si="0"/>
        <v>33641</v>
      </c>
      <c r="P7" s="114">
        <f t="shared" si="0"/>
        <v>33641</v>
      </c>
      <c r="Q7" s="114">
        <f t="shared" si="0"/>
        <v>1432605</v>
      </c>
    </row>
    <row r="8" spans="1:17" s="122" customFormat="1" ht="19.5" customHeight="1">
      <c r="A8" s="116"/>
      <c r="B8" s="117" t="s">
        <v>24</v>
      </c>
      <c r="C8" s="117"/>
      <c r="D8" s="93" t="s">
        <v>127</v>
      </c>
      <c r="E8" s="119">
        <f>E9</f>
        <v>1102736</v>
      </c>
      <c r="F8" s="119">
        <f aca="true" t="shared" si="1" ref="F8:Q8">F9</f>
        <v>1102736</v>
      </c>
      <c r="G8" s="119">
        <f t="shared" si="1"/>
        <v>651795</v>
      </c>
      <c r="H8" s="119">
        <f t="shared" si="1"/>
        <v>192800</v>
      </c>
      <c r="I8" s="119">
        <f t="shared" si="1"/>
        <v>0</v>
      </c>
      <c r="J8" s="119">
        <f t="shared" si="1"/>
        <v>81141</v>
      </c>
      <c r="K8" s="119">
        <f t="shared" si="1"/>
        <v>47500</v>
      </c>
      <c r="L8" s="119">
        <f t="shared" si="1"/>
        <v>0</v>
      </c>
      <c r="M8" s="119">
        <f t="shared" si="1"/>
        <v>24000</v>
      </c>
      <c r="N8" s="119">
        <f t="shared" si="1"/>
        <v>33641</v>
      </c>
      <c r="O8" s="119">
        <f t="shared" si="1"/>
        <v>33641</v>
      </c>
      <c r="P8" s="119">
        <f t="shared" si="1"/>
        <v>33641</v>
      </c>
      <c r="Q8" s="119">
        <f t="shared" si="1"/>
        <v>1183877</v>
      </c>
    </row>
    <row r="9" spans="1:17" ht="19.5" customHeight="1">
      <c r="A9" s="123"/>
      <c r="B9" s="67" t="s">
        <v>25</v>
      </c>
      <c r="C9" s="67" t="s">
        <v>321</v>
      </c>
      <c r="D9" s="124" t="s">
        <v>132</v>
      </c>
      <c r="E9" s="125">
        <v>1102736</v>
      </c>
      <c r="F9" s="126">
        <v>1102736</v>
      </c>
      <c r="G9" s="120">
        <v>651795</v>
      </c>
      <c r="H9" s="120">
        <v>192800</v>
      </c>
      <c r="I9" s="127"/>
      <c r="J9" s="125">
        <v>81141</v>
      </c>
      <c r="K9" s="126">
        <v>47500</v>
      </c>
      <c r="L9" s="120"/>
      <c r="M9" s="120">
        <v>24000</v>
      </c>
      <c r="N9" s="127">
        <v>33641</v>
      </c>
      <c r="O9" s="128">
        <v>33641</v>
      </c>
      <c r="P9" s="127">
        <v>33641</v>
      </c>
      <c r="Q9" s="43">
        <f>E9+J9</f>
        <v>1183877</v>
      </c>
    </row>
    <row r="10" spans="1:17" s="122" customFormat="1" ht="38.25" customHeight="1">
      <c r="A10" s="116"/>
      <c r="B10" s="129" t="s">
        <v>233</v>
      </c>
      <c r="C10" s="129"/>
      <c r="D10" s="130" t="s">
        <v>94</v>
      </c>
      <c r="E10" s="131">
        <f>E11</f>
        <v>248728</v>
      </c>
      <c r="F10" s="131">
        <f>F11</f>
        <v>248728</v>
      </c>
      <c r="G10" s="118">
        <v>0</v>
      </c>
      <c r="H10" s="118">
        <v>0</v>
      </c>
      <c r="I10" s="132">
        <v>0</v>
      </c>
      <c r="J10" s="131"/>
      <c r="K10" s="118">
        <v>0</v>
      </c>
      <c r="L10" s="118">
        <v>0</v>
      </c>
      <c r="M10" s="118">
        <v>0</v>
      </c>
      <c r="N10" s="132"/>
      <c r="O10" s="131"/>
      <c r="P10" s="132"/>
      <c r="Q10" s="183">
        <f>Q11</f>
        <v>248728</v>
      </c>
    </row>
    <row r="11" spans="1:17" ht="18.75">
      <c r="A11" s="123"/>
      <c r="B11" s="67" t="s">
        <v>14</v>
      </c>
      <c r="C11" s="67" t="s">
        <v>74</v>
      </c>
      <c r="D11" s="124" t="s">
        <v>123</v>
      </c>
      <c r="E11" s="125">
        <v>248728</v>
      </c>
      <c r="F11" s="184">
        <v>248728</v>
      </c>
      <c r="G11" s="184"/>
      <c r="H11" s="184"/>
      <c r="I11" s="185"/>
      <c r="J11" s="125"/>
      <c r="K11" s="184"/>
      <c r="L11" s="184"/>
      <c r="M11" s="184"/>
      <c r="N11" s="185"/>
      <c r="O11" s="125"/>
      <c r="P11" s="185"/>
      <c r="Q11" s="43">
        <f>E11+J11</f>
        <v>248728</v>
      </c>
    </row>
    <row r="12" spans="1:17" s="134" customFormat="1" ht="40.5">
      <c r="A12" s="133"/>
      <c r="B12" s="65" t="s">
        <v>243</v>
      </c>
      <c r="C12" s="65"/>
      <c r="D12" s="66" t="s">
        <v>277</v>
      </c>
      <c r="E12" s="46">
        <f>E13+E26+E35+E39+E42+E44</f>
        <v>22195123</v>
      </c>
      <c r="F12" s="46">
        <f aca="true" t="shared" si="2" ref="F12:Q12">F13+F26+F35+F39+F42+F44</f>
        <v>22195123</v>
      </c>
      <c r="G12" s="46">
        <f t="shared" si="2"/>
        <v>12441665</v>
      </c>
      <c r="H12" s="46">
        <f t="shared" si="2"/>
        <v>4312035</v>
      </c>
      <c r="I12" s="46">
        <f t="shared" si="2"/>
        <v>0</v>
      </c>
      <c r="J12" s="46">
        <f t="shared" si="2"/>
        <v>1316700</v>
      </c>
      <c r="K12" s="46">
        <f t="shared" si="2"/>
        <v>460000</v>
      </c>
      <c r="L12" s="46">
        <f t="shared" si="2"/>
        <v>205000</v>
      </c>
      <c r="M12" s="46">
        <f t="shared" si="2"/>
        <v>14000</v>
      </c>
      <c r="N12" s="46">
        <f t="shared" si="2"/>
        <v>856700</v>
      </c>
      <c r="O12" s="46">
        <f t="shared" si="2"/>
        <v>816700</v>
      </c>
      <c r="P12" s="46">
        <f t="shared" si="2"/>
        <v>816700</v>
      </c>
      <c r="Q12" s="46">
        <f t="shared" si="2"/>
        <v>23511823</v>
      </c>
    </row>
    <row r="13" spans="1:17" s="122" customFormat="1" ht="19.5" customHeight="1">
      <c r="A13" s="116"/>
      <c r="B13" s="117" t="s">
        <v>27</v>
      </c>
      <c r="C13" s="117"/>
      <c r="D13" s="93" t="s">
        <v>282</v>
      </c>
      <c r="E13" s="119">
        <f aca="true" t="shared" si="3" ref="E13:Q13">E14+E16+E18+E20+E22+E23+E25</f>
        <v>21406075</v>
      </c>
      <c r="F13" s="119">
        <f t="shared" si="3"/>
        <v>21406075</v>
      </c>
      <c r="G13" s="119">
        <f t="shared" si="3"/>
        <v>12076570</v>
      </c>
      <c r="H13" s="119">
        <f t="shared" si="3"/>
        <v>4278970</v>
      </c>
      <c r="I13" s="119">
        <f t="shared" si="3"/>
        <v>0</v>
      </c>
      <c r="J13" s="119">
        <f t="shared" si="3"/>
        <v>825000</v>
      </c>
      <c r="K13" s="119">
        <f t="shared" si="3"/>
        <v>460000</v>
      </c>
      <c r="L13" s="119">
        <f t="shared" si="3"/>
        <v>205000</v>
      </c>
      <c r="M13" s="119">
        <f t="shared" si="3"/>
        <v>14000</v>
      </c>
      <c r="N13" s="119">
        <f t="shared" si="3"/>
        <v>365000</v>
      </c>
      <c r="O13" s="119">
        <f t="shared" si="3"/>
        <v>325000</v>
      </c>
      <c r="P13" s="119">
        <f t="shared" si="3"/>
        <v>325000</v>
      </c>
      <c r="Q13" s="119">
        <f t="shared" si="3"/>
        <v>22231075</v>
      </c>
    </row>
    <row r="14" spans="1:17" s="122" customFormat="1" ht="19.5" customHeight="1">
      <c r="A14" s="116"/>
      <c r="B14" s="250" t="s">
        <v>27</v>
      </c>
      <c r="C14" s="250"/>
      <c r="D14" s="251" t="s">
        <v>81</v>
      </c>
      <c r="E14" s="252">
        <f>E15+E17+E19+E21+E24</f>
        <v>17058100</v>
      </c>
      <c r="F14" s="252">
        <f>F15+F17+F19+F21+F24</f>
        <v>17058100</v>
      </c>
      <c r="G14" s="252">
        <f>G15+G17+G19+G21+G24</f>
        <v>10090130</v>
      </c>
      <c r="H14" s="252">
        <f>H15+H17+H19+H21+H24</f>
        <v>4278970</v>
      </c>
      <c r="I14" s="252">
        <f aca="true" t="shared" si="4" ref="I14:P14">I15+I17+I19+I24</f>
        <v>0</v>
      </c>
      <c r="J14" s="252">
        <f t="shared" si="4"/>
        <v>0</v>
      </c>
      <c r="K14" s="252">
        <f t="shared" si="4"/>
        <v>0</v>
      </c>
      <c r="L14" s="252">
        <f t="shared" si="4"/>
        <v>0</v>
      </c>
      <c r="M14" s="252">
        <f t="shared" si="4"/>
        <v>0</v>
      </c>
      <c r="N14" s="252">
        <f t="shared" si="4"/>
        <v>0</v>
      </c>
      <c r="O14" s="252">
        <f t="shared" si="4"/>
        <v>0</v>
      </c>
      <c r="P14" s="252">
        <f t="shared" si="4"/>
        <v>0</v>
      </c>
      <c r="Q14" s="252">
        <f>Q15+Q17+Q19+Q21+Q24</f>
        <v>17058100</v>
      </c>
    </row>
    <row r="15" spans="1:17" s="122" customFormat="1" ht="19.5" customHeight="1">
      <c r="A15" s="116"/>
      <c r="B15" s="265" t="s">
        <v>240</v>
      </c>
      <c r="C15" s="265" t="s">
        <v>82</v>
      </c>
      <c r="D15" s="266" t="s">
        <v>241</v>
      </c>
      <c r="E15" s="267">
        <v>14160010</v>
      </c>
      <c r="F15" s="268">
        <v>14160010</v>
      </c>
      <c r="G15" s="268">
        <v>8434860</v>
      </c>
      <c r="H15" s="268">
        <v>3910140</v>
      </c>
      <c r="I15" s="269"/>
      <c r="J15" s="267"/>
      <c r="K15" s="268"/>
      <c r="L15" s="268"/>
      <c r="M15" s="268"/>
      <c r="N15" s="269"/>
      <c r="O15" s="270"/>
      <c r="P15" s="269"/>
      <c r="Q15" s="276">
        <f>E15+J15</f>
        <v>14160010</v>
      </c>
    </row>
    <row r="16" spans="1:17" s="134" customFormat="1" ht="21" customHeight="1">
      <c r="A16" s="135"/>
      <c r="B16" s="239" t="s">
        <v>240</v>
      </c>
      <c r="C16" s="239" t="s">
        <v>82</v>
      </c>
      <c r="D16" s="240" t="s">
        <v>241</v>
      </c>
      <c r="E16" s="47">
        <v>3308135</v>
      </c>
      <c r="F16" s="22">
        <v>3308135</v>
      </c>
      <c r="G16" s="22">
        <v>1527810</v>
      </c>
      <c r="H16" s="22"/>
      <c r="I16" s="23"/>
      <c r="J16" s="47">
        <v>825000</v>
      </c>
      <c r="K16" s="22">
        <v>460000</v>
      </c>
      <c r="L16" s="22">
        <v>205000</v>
      </c>
      <c r="M16" s="22">
        <v>14000</v>
      </c>
      <c r="N16" s="23">
        <v>365000</v>
      </c>
      <c r="O16" s="48">
        <v>325000</v>
      </c>
      <c r="P16" s="49">
        <v>325000</v>
      </c>
      <c r="Q16" s="43">
        <f>E16+J16</f>
        <v>4133135</v>
      </c>
    </row>
    <row r="17" spans="1:17" s="134" customFormat="1" ht="74.25" customHeight="1">
      <c r="A17" s="135"/>
      <c r="B17" s="271" t="s">
        <v>278</v>
      </c>
      <c r="C17" s="271" t="s">
        <v>283</v>
      </c>
      <c r="D17" s="272" t="s">
        <v>279</v>
      </c>
      <c r="E17" s="273">
        <v>369310</v>
      </c>
      <c r="F17" s="274">
        <v>369310</v>
      </c>
      <c r="G17" s="274">
        <v>238880</v>
      </c>
      <c r="H17" s="274">
        <v>55830</v>
      </c>
      <c r="I17" s="275"/>
      <c r="J17" s="260"/>
      <c r="K17" s="261"/>
      <c r="L17" s="261"/>
      <c r="M17" s="261"/>
      <c r="N17" s="262"/>
      <c r="O17" s="263"/>
      <c r="P17" s="264"/>
      <c r="Q17" s="276">
        <f>E17+J17</f>
        <v>369310</v>
      </c>
    </row>
    <row r="18" spans="1:17" s="134" customFormat="1" ht="75.75" customHeight="1">
      <c r="A18" s="135"/>
      <c r="B18" s="241" t="s">
        <v>278</v>
      </c>
      <c r="C18" s="241" t="s">
        <v>283</v>
      </c>
      <c r="D18" s="242" t="s">
        <v>279</v>
      </c>
      <c r="E18" s="47">
        <v>227155</v>
      </c>
      <c r="F18" s="22">
        <v>227155</v>
      </c>
      <c r="G18" s="22">
        <v>199395</v>
      </c>
      <c r="H18" s="22"/>
      <c r="I18" s="23"/>
      <c r="J18" s="47"/>
      <c r="K18" s="22"/>
      <c r="L18" s="22"/>
      <c r="M18" s="22"/>
      <c r="N18" s="23"/>
      <c r="O18" s="48"/>
      <c r="P18" s="49"/>
      <c r="Q18" s="43">
        <f aca="true" t="shared" si="5" ref="Q18:Q41">E18+J18</f>
        <v>227155</v>
      </c>
    </row>
    <row r="19" spans="1:17" s="134" customFormat="1" ht="33.75" customHeight="1">
      <c r="A19" s="135"/>
      <c r="B19" s="277" t="s">
        <v>280</v>
      </c>
      <c r="C19" s="277" t="s">
        <v>284</v>
      </c>
      <c r="D19" s="272" t="s">
        <v>281</v>
      </c>
      <c r="E19" s="273">
        <v>224250</v>
      </c>
      <c r="F19" s="274">
        <v>224250</v>
      </c>
      <c r="G19" s="274">
        <v>166400</v>
      </c>
      <c r="H19" s="274">
        <v>2850</v>
      </c>
      <c r="I19" s="275"/>
      <c r="J19" s="273"/>
      <c r="K19" s="274"/>
      <c r="L19" s="274"/>
      <c r="M19" s="274"/>
      <c r="N19" s="275"/>
      <c r="O19" s="278"/>
      <c r="P19" s="279"/>
      <c r="Q19" s="276">
        <f t="shared" si="5"/>
        <v>224250</v>
      </c>
    </row>
    <row r="20" spans="1:17" s="134" customFormat="1" ht="24" customHeight="1">
      <c r="A20" s="135"/>
      <c r="B20" s="241" t="s">
        <v>280</v>
      </c>
      <c r="C20" s="241" t="s">
        <v>284</v>
      </c>
      <c r="D20" s="242" t="s">
        <v>281</v>
      </c>
      <c r="E20" s="47">
        <v>137095</v>
      </c>
      <c r="F20" s="22">
        <v>137095</v>
      </c>
      <c r="G20" s="22">
        <v>120835</v>
      </c>
      <c r="H20" s="22"/>
      <c r="I20" s="23"/>
      <c r="J20" s="47"/>
      <c r="K20" s="22"/>
      <c r="L20" s="22"/>
      <c r="M20" s="22"/>
      <c r="N20" s="23"/>
      <c r="O20" s="48"/>
      <c r="P20" s="49"/>
      <c r="Q20" s="43">
        <f t="shared" si="5"/>
        <v>137095</v>
      </c>
    </row>
    <row r="21" spans="1:17" s="134" customFormat="1" ht="47.25" customHeight="1">
      <c r="A21" s="135"/>
      <c r="B21" s="616" t="s">
        <v>375</v>
      </c>
      <c r="C21" s="616" t="s">
        <v>376</v>
      </c>
      <c r="D21" s="617" t="s">
        <v>377</v>
      </c>
      <c r="E21" s="618">
        <v>1835230</v>
      </c>
      <c r="F21" s="261">
        <v>1835230</v>
      </c>
      <c r="G21" s="261">
        <v>1249990</v>
      </c>
      <c r="H21" s="261">
        <v>310150</v>
      </c>
      <c r="I21" s="262"/>
      <c r="J21" s="260"/>
      <c r="K21" s="261"/>
      <c r="L21" s="261"/>
      <c r="M21" s="261"/>
      <c r="N21" s="262"/>
      <c r="O21" s="263"/>
      <c r="P21" s="264"/>
      <c r="Q21" s="533">
        <f t="shared" si="5"/>
        <v>1835230</v>
      </c>
    </row>
    <row r="22" spans="1:17" s="134" customFormat="1" ht="40.5" customHeight="1">
      <c r="A22" s="135"/>
      <c r="B22" s="239" t="s">
        <v>375</v>
      </c>
      <c r="C22" s="239" t="s">
        <v>376</v>
      </c>
      <c r="D22" s="348" t="s">
        <v>377</v>
      </c>
      <c r="E22" s="243">
        <v>385390</v>
      </c>
      <c r="F22" s="22">
        <v>385390</v>
      </c>
      <c r="G22" s="22">
        <v>138400</v>
      </c>
      <c r="H22" s="22"/>
      <c r="I22" s="23"/>
      <c r="J22" s="47"/>
      <c r="K22" s="22"/>
      <c r="L22" s="22"/>
      <c r="M22" s="22"/>
      <c r="N22" s="23"/>
      <c r="O22" s="48"/>
      <c r="P22" s="49"/>
      <c r="Q22" s="43">
        <f t="shared" si="5"/>
        <v>385390</v>
      </c>
    </row>
    <row r="23" spans="1:17" s="134" customFormat="1" ht="24" customHeight="1">
      <c r="A23" s="135"/>
      <c r="B23" s="239" t="s">
        <v>11</v>
      </c>
      <c r="C23" s="239" t="s">
        <v>83</v>
      </c>
      <c r="D23" s="240" t="s">
        <v>12</v>
      </c>
      <c r="E23" s="243">
        <v>65200</v>
      </c>
      <c r="F23" s="22">
        <v>65200</v>
      </c>
      <c r="G23" s="22"/>
      <c r="H23" s="22"/>
      <c r="I23" s="23"/>
      <c r="J23" s="47"/>
      <c r="K23" s="22"/>
      <c r="L23" s="22"/>
      <c r="M23" s="22"/>
      <c r="N23" s="23"/>
      <c r="O23" s="48"/>
      <c r="P23" s="49"/>
      <c r="Q23" s="43">
        <f t="shared" si="5"/>
        <v>65200</v>
      </c>
    </row>
    <row r="24" spans="1:17" s="134" customFormat="1" ht="60" customHeight="1">
      <c r="A24" s="135"/>
      <c r="B24" s="271" t="s">
        <v>288</v>
      </c>
      <c r="C24" s="271" t="s">
        <v>83</v>
      </c>
      <c r="D24" s="466" t="s">
        <v>289</v>
      </c>
      <c r="E24" s="520">
        <v>469300</v>
      </c>
      <c r="F24" s="274">
        <v>469300</v>
      </c>
      <c r="G24" s="274"/>
      <c r="H24" s="274"/>
      <c r="I24" s="275"/>
      <c r="J24" s="273"/>
      <c r="K24" s="274"/>
      <c r="L24" s="274"/>
      <c r="M24" s="274"/>
      <c r="N24" s="275"/>
      <c r="O24" s="278"/>
      <c r="P24" s="279"/>
      <c r="Q24" s="533">
        <f t="shared" si="5"/>
        <v>469300</v>
      </c>
    </row>
    <row r="25" spans="1:17" s="134" customFormat="1" ht="63.75" customHeight="1">
      <c r="A25" s="135"/>
      <c r="B25" s="239" t="s">
        <v>288</v>
      </c>
      <c r="C25" s="239" t="s">
        <v>83</v>
      </c>
      <c r="D25" s="240" t="s">
        <v>289</v>
      </c>
      <c r="E25" s="243">
        <v>225000</v>
      </c>
      <c r="F25" s="22">
        <v>225000</v>
      </c>
      <c r="G25" s="22"/>
      <c r="H25" s="22"/>
      <c r="I25" s="23"/>
      <c r="J25" s="47"/>
      <c r="K25" s="22"/>
      <c r="L25" s="22"/>
      <c r="M25" s="22"/>
      <c r="N25" s="23"/>
      <c r="O25" s="48"/>
      <c r="P25" s="49"/>
      <c r="Q25" s="43">
        <f t="shared" si="5"/>
        <v>225000</v>
      </c>
    </row>
    <row r="26" spans="1:17" s="134" customFormat="1" ht="41.25" customHeight="1">
      <c r="A26" s="135"/>
      <c r="B26" s="129" t="s">
        <v>28</v>
      </c>
      <c r="C26" s="129"/>
      <c r="D26" s="130" t="s">
        <v>20</v>
      </c>
      <c r="E26" s="246">
        <f>E27+E28+E29+E30+E31+E32+E33+E34</f>
        <v>586648</v>
      </c>
      <c r="F26" s="246">
        <f aca="true" t="shared" si="6" ref="F26:Q26">F27+F28+F29+F30+F31+F32+F33+F34</f>
        <v>586648</v>
      </c>
      <c r="G26" s="246">
        <f t="shared" si="6"/>
        <v>365095</v>
      </c>
      <c r="H26" s="246">
        <f t="shared" si="6"/>
        <v>33065</v>
      </c>
      <c r="I26" s="246">
        <f t="shared" si="6"/>
        <v>0</v>
      </c>
      <c r="J26" s="246">
        <f t="shared" si="6"/>
        <v>0</v>
      </c>
      <c r="K26" s="246">
        <f t="shared" si="6"/>
        <v>0</v>
      </c>
      <c r="L26" s="246">
        <f t="shared" si="6"/>
        <v>0</v>
      </c>
      <c r="M26" s="246">
        <f t="shared" si="6"/>
        <v>0</v>
      </c>
      <c r="N26" s="246">
        <f t="shared" si="6"/>
        <v>0</v>
      </c>
      <c r="O26" s="246">
        <f t="shared" si="6"/>
        <v>0</v>
      </c>
      <c r="P26" s="246">
        <f t="shared" si="6"/>
        <v>0</v>
      </c>
      <c r="Q26" s="246">
        <f t="shared" si="6"/>
        <v>586648</v>
      </c>
    </row>
    <row r="27" spans="1:17" s="134" customFormat="1" ht="18.75" customHeight="1">
      <c r="A27" s="135"/>
      <c r="B27" s="239" t="s">
        <v>29</v>
      </c>
      <c r="C27" s="239" t="s">
        <v>314</v>
      </c>
      <c r="D27" s="240" t="s">
        <v>9</v>
      </c>
      <c r="E27" s="243">
        <v>60400</v>
      </c>
      <c r="F27" s="243">
        <v>60400</v>
      </c>
      <c r="G27" s="22"/>
      <c r="H27" s="22"/>
      <c r="I27" s="23"/>
      <c r="J27" s="47"/>
      <c r="K27" s="22"/>
      <c r="L27" s="22"/>
      <c r="M27" s="22"/>
      <c r="N27" s="23"/>
      <c r="O27" s="48"/>
      <c r="P27" s="49"/>
      <c r="Q27" s="43">
        <f t="shared" si="5"/>
        <v>60400</v>
      </c>
    </row>
    <row r="28" spans="1:17" s="134" customFormat="1" ht="23.25" customHeight="1">
      <c r="A28" s="135"/>
      <c r="B28" s="239" t="s">
        <v>10</v>
      </c>
      <c r="C28" s="239" t="s">
        <v>318</v>
      </c>
      <c r="D28" s="240" t="s">
        <v>47</v>
      </c>
      <c r="E28" s="243">
        <v>20000</v>
      </c>
      <c r="F28" s="243">
        <v>20000</v>
      </c>
      <c r="G28" s="22"/>
      <c r="H28" s="22"/>
      <c r="I28" s="23"/>
      <c r="J28" s="47"/>
      <c r="K28" s="22"/>
      <c r="L28" s="22"/>
      <c r="M28" s="22"/>
      <c r="N28" s="23"/>
      <c r="O28" s="48"/>
      <c r="P28" s="49"/>
      <c r="Q28" s="43">
        <f t="shared" si="5"/>
        <v>20000</v>
      </c>
    </row>
    <row r="29" spans="1:17" s="134" customFormat="1" ht="39.75" customHeight="1">
      <c r="A29" s="135"/>
      <c r="B29" s="239" t="s">
        <v>304</v>
      </c>
      <c r="C29" s="239" t="s">
        <v>318</v>
      </c>
      <c r="D29" s="240" t="s">
        <v>285</v>
      </c>
      <c r="E29" s="243">
        <v>488248</v>
      </c>
      <c r="F29" s="243">
        <v>488248</v>
      </c>
      <c r="G29" s="22">
        <v>365095</v>
      </c>
      <c r="H29" s="22">
        <v>33065</v>
      </c>
      <c r="I29" s="23"/>
      <c r="J29" s="47"/>
      <c r="K29" s="22"/>
      <c r="L29" s="22"/>
      <c r="M29" s="22"/>
      <c r="N29" s="23"/>
      <c r="O29" s="48"/>
      <c r="P29" s="49"/>
      <c r="Q29" s="43">
        <f t="shared" si="5"/>
        <v>488248</v>
      </c>
    </row>
    <row r="30" spans="1:17" s="134" customFormat="1" ht="33.75" customHeight="1">
      <c r="A30" s="135"/>
      <c r="B30" s="239" t="s">
        <v>305</v>
      </c>
      <c r="C30" s="239" t="s">
        <v>318</v>
      </c>
      <c r="D30" s="240" t="s">
        <v>286</v>
      </c>
      <c r="E30" s="243">
        <v>5000</v>
      </c>
      <c r="F30" s="243">
        <v>5000</v>
      </c>
      <c r="G30" s="22"/>
      <c r="H30" s="22"/>
      <c r="I30" s="23"/>
      <c r="J30" s="47"/>
      <c r="K30" s="22"/>
      <c r="L30" s="22"/>
      <c r="M30" s="22"/>
      <c r="N30" s="23"/>
      <c r="O30" s="48"/>
      <c r="P30" s="49"/>
      <c r="Q30" s="43">
        <f t="shared" si="5"/>
        <v>5000</v>
      </c>
    </row>
    <row r="31" spans="1:17" s="134" customFormat="1" ht="41.25" customHeight="1">
      <c r="A31" s="135"/>
      <c r="B31" s="239" t="s">
        <v>306</v>
      </c>
      <c r="C31" s="239" t="s">
        <v>318</v>
      </c>
      <c r="D31" s="240" t="s">
        <v>308</v>
      </c>
      <c r="E31" s="243">
        <v>6100</v>
      </c>
      <c r="F31" s="243">
        <v>6100</v>
      </c>
      <c r="G31" s="22"/>
      <c r="H31" s="22"/>
      <c r="I31" s="23"/>
      <c r="J31" s="47"/>
      <c r="K31" s="22"/>
      <c r="L31" s="22"/>
      <c r="M31" s="22"/>
      <c r="N31" s="23"/>
      <c r="O31" s="48"/>
      <c r="P31" s="49"/>
      <c r="Q31" s="43">
        <f t="shared" si="5"/>
        <v>6100</v>
      </c>
    </row>
    <row r="32" spans="1:17" s="134" customFormat="1" ht="51" customHeight="1">
      <c r="A32" s="135"/>
      <c r="B32" s="239" t="s">
        <v>309</v>
      </c>
      <c r="C32" s="239" t="s">
        <v>318</v>
      </c>
      <c r="D32" s="240" t="s">
        <v>287</v>
      </c>
      <c r="E32" s="243">
        <v>2400</v>
      </c>
      <c r="F32" s="243">
        <v>2400</v>
      </c>
      <c r="G32" s="22"/>
      <c r="H32" s="22"/>
      <c r="I32" s="23"/>
      <c r="J32" s="47"/>
      <c r="K32" s="22"/>
      <c r="L32" s="22"/>
      <c r="M32" s="22"/>
      <c r="N32" s="23"/>
      <c r="O32" s="48"/>
      <c r="P32" s="49"/>
      <c r="Q32" s="43">
        <f t="shared" si="5"/>
        <v>2400</v>
      </c>
    </row>
    <row r="33" spans="1:17" s="134" customFormat="1" ht="36" customHeight="1">
      <c r="A33" s="135"/>
      <c r="B33" s="239" t="s">
        <v>310</v>
      </c>
      <c r="C33" s="239" t="s">
        <v>318</v>
      </c>
      <c r="D33" s="240" t="s">
        <v>133</v>
      </c>
      <c r="E33" s="243">
        <v>1500</v>
      </c>
      <c r="F33" s="243">
        <v>1500</v>
      </c>
      <c r="G33" s="22"/>
      <c r="H33" s="22"/>
      <c r="I33" s="23"/>
      <c r="J33" s="47"/>
      <c r="K33" s="22"/>
      <c r="L33" s="22"/>
      <c r="M33" s="22"/>
      <c r="N33" s="23"/>
      <c r="O33" s="48"/>
      <c r="P33" s="49"/>
      <c r="Q33" s="43">
        <f t="shared" si="5"/>
        <v>1500</v>
      </c>
    </row>
    <row r="34" spans="1:17" s="134" customFormat="1" ht="42" customHeight="1">
      <c r="A34" s="135"/>
      <c r="B34" s="490" t="s">
        <v>122</v>
      </c>
      <c r="C34" s="241" t="s">
        <v>315</v>
      </c>
      <c r="D34" s="240" t="s">
        <v>203</v>
      </c>
      <c r="E34" s="243">
        <v>3000</v>
      </c>
      <c r="F34" s="243">
        <v>3000</v>
      </c>
      <c r="G34" s="491"/>
      <c r="H34" s="491"/>
      <c r="I34" s="492"/>
      <c r="J34" s="47"/>
      <c r="K34" s="22"/>
      <c r="L34" s="22"/>
      <c r="M34" s="22"/>
      <c r="N34" s="23"/>
      <c r="O34" s="48"/>
      <c r="P34" s="49"/>
      <c r="Q34" s="43">
        <f t="shared" si="5"/>
        <v>3000</v>
      </c>
    </row>
    <row r="35" spans="1:17" s="134" customFormat="1" ht="30.75" customHeight="1">
      <c r="A35" s="135"/>
      <c r="B35" s="129" t="s">
        <v>230</v>
      </c>
      <c r="C35" s="129"/>
      <c r="D35" s="130" t="s">
        <v>91</v>
      </c>
      <c r="E35" s="149">
        <f>SUM(E36:E38)</f>
        <v>151400</v>
      </c>
      <c r="F35" s="149">
        <f aca="true" t="shared" si="7" ref="F35:P35">SUM(F36:F38)</f>
        <v>151400</v>
      </c>
      <c r="G35" s="47">
        <f t="shared" si="7"/>
        <v>0</v>
      </c>
      <c r="H35" s="47">
        <f t="shared" si="7"/>
        <v>0</v>
      </c>
      <c r="I35" s="47">
        <f t="shared" si="7"/>
        <v>0</v>
      </c>
      <c r="J35" s="47">
        <f t="shared" si="7"/>
        <v>0</v>
      </c>
      <c r="K35" s="47">
        <f t="shared" si="7"/>
        <v>0</v>
      </c>
      <c r="L35" s="47">
        <f t="shared" si="7"/>
        <v>0</v>
      </c>
      <c r="M35" s="47">
        <f t="shared" si="7"/>
        <v>0</v>
      </c>
      <c r="N35" s="47">
        <f t="shared" si="7"/>
        <v>0</v>
      </c>
      <c r="O35" s="47">
        <f t="shared" si="7"/>
        <v>0</v>
      </c>
      <c r="P35" s="47">
        <f t="shared" si="7"/>
        <v>0</v>
      </c>
      <c r="Q35" s="43">
        <f t="shared" si="5"/>
        <v>151400</v>
      </c>
    </row>
    <row r="36" spans="1:17" s="134" customFormat="1" ht="45" customHeight="1">
      <c r="A36" s="135"/>
      <c r="B36" s="56" t="s">
        <v>134</v>
      </c>
      <c r="C36" s="56" t="s">
        <v>80</v>
      </c>
      <c r="D36" s="35" t="s">
        <v>135</v>
      </c>
      <c r="E36" s="47">
        <v>15000</v>
      </c>
      <c r="F36" s="22">
        <v>15000</v>
      </c>
      <c r="G36" s="22"/>
      <c r="H36" s="22"/>
      <c r="I36" s="23"/>
      <c r="J36" s="47"/>
      <c r="K36" s="22"/>
      <c r="L36" s="22"/>
      <c r="M36" s="22"/>
      <c r="N36" s="23"/>
      <c r="O36" s="48"/>
      <c r="P36" s="49"/>
      <c r="Q36" s="43">
        <f t="shared" si="5"/>
        <v>15000</v>
      </c>
    </row>
    <row r="37" spans="1:17" s="134" customFormat="1" ht="70.5" customHeight="1">
      <c r="A37" s="135"/>
      <c r="B37" s="247">
        <v>130201</v>
      </c>
      <c r="C37" s="56" t="s">
        <v>80</v>
      </c>
      <c r="D37" s="245" t="s">
        <v>290</v>
      </c>
      <c r="E37" s="47">
        <v>10000</v>
      </c>
      <c r="F37" s="22">
        <v>10000</v>
      </c>
      <c r="G37" s="22"/>
      <c r="H37" s="22"/>
      <c r="I37" s="23"/>
      <c r="J37" s="47"/>
      <c r="K37" s="22"/>
      <c r="L37" s="22"/>
      <c r="M37" s="22"/>
      <c r="N37" s="23"/>
      <c r="O37" s="48"/>
      <c r="P37" s="49"/>
      <c r="Q37" s="43">
        <f t="shared" si="5"/>
        <v>10000</v>
      </c>
    </row>
    <row r="38" spans="1:17" s="134" customFormat="1" ht="46.5" customHeight="1">
      <c r="A38" s="135"/>
      <c r="B38" s="247">
        <v>130204</v>
      </c>
      <c r="C38" s="535" t="s">
        <v>80</v>
      </c>
      <c r="D38" s="536" t="s">
        <v>291</v>
      </c>
      <c r="E38" s="537">
        <v>126400</v>
      </c>
      <c r="F38" s="538">
        <v>126400</v>
      </c>
      <c r="G38" s="538"/>
      <c r="H38" s="538"/>
      <c r="I38" s="539"/>
      <c r="J38" s="537"/>
      <c r="K38" s="538"/>
      <c r="L38" s="538"/>
      <c r="M38" s="538"/>
      <c r="N38" s="539"/>
      <c r="O38" s="540"/>
      <c r="P38" s="541"/>
      <c r="Q38" s="542">
        <f t="shared" si="5"/>
        <v>126400</v>
      </c>
    </row>
    <row r="39" spans="1:17" s="134" customFormat="1" ht="46.5" customHeight="1">
      <c r="A39" s="135"/>
      <c r="B39" s="543">
        <v>150000</v>
      </c>
      <c r="C39" s="328"/>
      <c r="D39" s="544" t="s">
        <v>378</v>
      </c>
      <c r="E39" s="224">
        <f>E40+E41</f>
        <v>0</v>
      </c>
      <c r="F39" s="224">
        <f aca="true" t="shared" si="8" ref="F39:Q39">F40+F41</f>
        <v>0</v>
      </c>
      <c r="G39" s="224">
        <f t="shared" si="8"/>
        <v>0</v>
      </c>
      <c r="H39" s="224">
        <f t="shared" si="8"/>
        <v>0</v>
      </c>
      <c r="I39" s="224">
        <f t="shared" si="8"/>
        <v>0</v>
      </c>
      <c r="J39" s="224">
        <f t="shared" si="8"/>
        <v>491700</v>
      </c>
      <c r="K39" s="224">
        <f t="shared" si="8"/>
        <v>0</v>
      </c>
      <c r="L39" s="224">
        <f t="shared" si="8"/>
        <v>0</v>
      </c>
      <c r="M39" s="224">
        <f t="shared" si="8"/>
        <v>0</v>
      </c>
      <c r="N39" s="224">
        <f t="shared" si="8"/>
        <v>491700</v>
      </c>
      <c r="O39" s="224">
        <f t="shared" si="8"/>
        <v>491700</v>
      </c>
      <c r="P39" s="224">
        <f t="shared" si="8"/>
        <v>491700</v>
      </c>
      <c r="Q39" s="224">
        <f t="shared" si="8"/>
        <v>491700</v>
      </c>
    </row>
    <row r="40" spans="1:17" s="134" customFormat="1" ht="46.5" customHeight="1">
      <c r="A40" s="135"/>
      <c r="B40" s="545">
        <v>150101</v>
      </c>
      <c r="C40" s="546" t="s">
        <v>330</v>
      </c>
      <c r="D40" s="534" t="s">
        <v>331</v>
      </c>
      <c r="E40" s="547"/>
      <c r="F40" s="548"/>
      <c r="G40" s="548"/>
      <c r="H40" s="548"/>
      <c r="I40" s="549"/>
      <c r="J40" s="547">
        <v>432700</v>
      </c>
      <c r="K40" s="548"/>
      <c r="L40" s="548"/>
      <c r="M40" s="548"/>
      <c r="N40" s="547">
        <v>432700</v>
      </c>
      <c r="O40" s="547">
        <v>432700</v>
      </c>
      <c r="P40" s="547">
        <v>432700</v>
      </c>
      <c r="Q40" s="542">
        <f t="shared" si="5"/>
        <v>432700</v>
      </c>
    </row>
    <row r="41" spans="1:17" s="134" customFormat="1" ht="46.5" customHeight="1">
      <c r="A41" s="135"/>
      <c r="B41" s="545">
        <v>150118</v>
      </c>
      <c r="C41" s="546" t="s">
        <v>312</v>
      </c>
      <c r="D41" s="534" t="s">
        <v>379</v>
      </c>
      <c r="E41" s="547"/>
      <c r="F41" s="548"/>
      <c r="G41" s="548"/>
      <c r="H41" s="548"/>
      <c r="I41" s="549"/>
      <c r="J41" s="547">
        <v>59000</v>
      </c>
      <c r="K41" s="548"/>
      <c r="L41" s="548"/>
      <c r="M41" s="548"/>
      <c r="N41" s="549">
        <v>59000</v>
      </c>
      <c r="O41" s="550">
        <v>59000</v>
      </c>
      <c r="P41" s="551">
        <v>59000</v>
      </c>
      <c r="Q41" s="542">
        <f t="shared" si="5"/>
        <v>59000</v>
      </c>
    </row>
    <row r="42" spans="1:17" s="134" customFormat="1" ht="60.75" customHeight="1">
      <c r="A42" s="135"/>
      <c r="B42" s="148" t="s">
        <v>232</v>
      </c>
      <c r="C42" s="148"/>
      <c r="D42" s="146" t="s">
        <v>93</v>
      </c>
      <c r="E42" s="149">
        <f>E43</f>
        <v>20000</v>
      </c>
      <c r="F42" s="149">
        <f aca="true" t="shared" si="9" ref="F42:Q42">F43</f>
        <v>20000</v>
      </c>
      <c r="G42" s="149">
        <f t="shared" si="9"/>
        <v>0</v>
      </c>
      <c r="H42" s="149">
        <f t="shared" si="9"/>
        <v>0</v>
      </c>
      <c r="I42" s="149">
        <f t="shared" si="9"/>
        <v>0</v>
      </c>
      <c r="J42" s="149">
        <f t="shared" si="9"/>
        <v>0</v>
      </c>
      <c r="K42" s="149">
        <f t="shared" si="9"/>
        <v>0</v>
      </c>
      <c r="L42" s="149">
        <f t="shared" si="9"/>
        <v>0</v>
      </c>
      <c r="M42" s="149">
        <f t="shared" si="9"/>
        <v>0</v>
      </c>
      <c r="N42" s="149">
        <f t="shared" si="9"/>
        <v>0</v>
      </c>
      <c r="O42" s="149">
        <f t="shared" si="9"/>
        <v>0</v>
      </c>
      <c r="P42" s="149">
        <f t="shared" si="9"/>
        <v>0</v>
      </c>
      <c r="Q42" s="149">
        <f t="shared" si="9"/>
        <v>20000</v>
      </c>
    </row>
    <row r="43" spans="1:17" s="134" customFormat="1" ht="62.25" customHeight="1">
      <c r="A43" s="135"/>
      <c r="B43" s="55" t="s">
        <v>41</v>
      </c>
      <c r="C43" s="55" t="s">
        <v>313</v>
      </c>
      <c r="D43" s="35" t="s">
        <v>222</v>
      </c>
      <c r="E43" s="47">
        <v>20000</v>
      </c>
      <c r="F43" s="22">
        <v>20000</v>
      </c>
      <c r="G43" s="22"/>
      <c r="H43" s="22"/>
      <c r="I43" s="23"/>
      <c r="J43" s="47"/>
      <c r="K43" s="22"/>
      <c r="L43" s="22"/>
      <c r="M43" s="22"/>
      <c r="N43" s="23"/>
      <c r="O43" s="48"/>
      <c r="P43" s="49"/>
      <c r="Q43" s="43">
        <f>E43</f>
        <v>20000</v>
      </c>
    </row>
    <row r="44" spans="1:17" s="137" customFormat="1" ht="38.25" customHeight="1">
      <c r="A44" s="136"/>
      <c r="B44" s="117" t="s">
        <v>233</v>
      </c>
      <c r="C44" s="117"/>
      <c r="D44" s="93" t="s">
        <v>94</v>
      </c>
      <c r="E44" s="121">
        <f>E45</f>
        <v>31000</v>
      </c>
      <c r="F44" s="121">
        <f aca="true" t="shared" si="10" ref="F44:Q44">F45</f>
        <v>31000</v>
      </c>
      <c r="G44" s="121">
        <f t="shared" si="10"/>
        <v>0</v>
      </c>
      <c r="H44" s="121">
        <f t="shared" si="10"/>
        <v>0</v>
      </c>
      <c r="I44" s="121">
        <f t="shared" si="10"/>
        <v>0</v>
      </c>
      <c r="J44" s="121">
        <f t="shared" si="10"/>
        <v>0</v>
      </c>
      <c r="K44" s="121">
        <f t="shared" si="10"/>
        <v>0</v>
      </c>
      <c r="L44" s="121">
        <f t="shared" si="10"/>
        <v>0</v>
      </c>
      <c r="M44" s="121">
        <f t="shared" si="10"/>
        <v>0</v>
      </c>
      <c r="N44" s="121">
        <f t="shared" si="10"/>
        <v>0</v>
      </c>
      <c r="O44" s="121">
        <f t="shared" si="10"/>
        <v>0</v>
      </c>
      <c r="P44" s="121">
        <f t="shared" si="10"/>
        <v>0</v>
      </c>
      <c r="Q44" s="121">
        <f t="shared" si="10"/>
        <v>31000</v>
      </c>
    </row>
    <row r="45" spans="1:17" s="139" customFormat="1" ht="20.25">
      <c r="A45" s="138"/>
      <c r="B45" s="56" t="s">
        <v>14</v>
      </c>
      <c r="C45" s="56" t="s">
        <v>74</v>
      </c>
      <c r="D45" s="79" t="s">
        <v>123</v>
      </c>
      <c r="E45" s="47">
        <v>31000</v>
      </c>
      <c r="F45" s="22">
        <v>31000</v>
      </c>
      <c r="G45" s="22"/>
      <c r="H45" s="22"/>
      <c r="I45" s="23"/>
      <c r="J45" s="47"/>
      <c r="K45" s="22"/>
      <c r="L45" s="22"/>
      <c r="M45" s="22"/>
      <c r="N45" s="23"/>
      <c r="O45" s="48"/>
      <c r="P45" s="49"/>
      <c r="Q45" s="43">
        <f>E45</f>
        <v>31000</v>
      </c>
    </row>
    <row r="46" spans="1:17" ht="60.75">
      <c r="A46" s="140"/>
      <c r="B46" s="65" t="s">
        <v>244</v>
      </c>
      <c r="C46" s="65"/>
      <c r="D46" s="66" t="s">
        <v>292</v>
      </c>
      <c r="E46" s="78">
        <f>E47+E58</f>
        <v>35309755</v>
      </c>
      <c r="F46" s="78">
        <f>F47+F58</f>
        <v>35309755</v>
      </c>
      <c r="G46" s="78">
        <f>G47+G58</f>
        <v>21337050</v>
      </c>
      <c r="H46" s="78">
        <f>H47+H58</f>
        <v>6603890</v>
      </c>
      <c r="I46" s="78">
        <f>I47+I58</f>
        <v>0</v>
      </c>
      <c r="J46" s="78">
        <f>J47+J58+J60</f>
        <v>818651</v>
      </c>
      <c r="K46" s="78">
        <f aca="true" t="shared" si="11" ref="K46:Q46">K47+K58+K60</f>
        <v>250250</v>
      </c>
      <c r="L46" s="78">
        <f t="shared" si="11"/>
        <v>0</v>
      </c>
      <c r="M46" s="78">
        <f t="shared" si="11"/>
        <v>0</v>
      </c>
      <c r="N46" s="78">
        <f t="shared" si="11"/>
        <v>568401</v>
      </c>
      <c r="O46" s="78">
        <f t="shared" si="11"/>
        <v>564401</v>
      </c>
      <c r="P46" s="78">
        <f t="shared" si="11"/>
        <v>564401</v>
      </c>
      <c r="Q46" s="78">
        <f t="shared" si="11"/>
        <v>36128406</v>
      </c>
    </row>
    <row r="47" spans="1:17" s="122" customFormat="1" ht="19.5" customHeight="1">
      <c r="A47" s="116"/>
      <c r="B47" s="117" t="s">
        <v>26</v>
      </c>
      <c r="C47" s="117"/>
      <c r="D47" s="93" t="s">
        <v>128</v>
      </c>
      <c r="E47" s="119">
        <f>E48+E50+E51+E53+E54+E55+E56+E57</f>
        <v>34898865</v>
      </c>
      <c r="F47" s="119">
        <f>F48+F50+F51+F53+F54+F55+F56+F57</f>
        <v>34898865</v>
      </c>
      <c r="G47" s="119">
        <f>G48+G50+G51+G53+G54+G55+G56+G57</f>
        <v>21050970</v>
      </c>
      <c r="H47" s="119">
        <f>H48+H50+H51+H53+H54+H55+H56+H57</f>
        <v>6603890</v>
      </c>
      <c r="I47" s="119">
        <f>I48+I50+I51+I53+I54+I55+I56+I57</f>
        <v>0</v>
      </c>
      <c r="J47" s="119">
        <f>J48+J49+J50+J51+J53+J54+J55+J56+J57</f>
        <v>548351</v>
      </c>
      <c r="K47" s="119">
        <f aca="true" t="shared" si="12" ref="K47:P47">K48+K49+K50+K51+K53+K54+K55+K56+K57</f>
        <v>250250</v>
      </c>
      <c r="L47" s="119">
        <f t="shared" si="12"/>
        <v>0</v>
      </c>
      <c r="M47" s="119">
        <f t="shared" si="12"/>
        <v>0</v>
      </c>
      <c r="N47" s="119">
        <f t="shared" si="12"/>
        <v>298101</v>
      </c>
      <c r="O47" s="119">
        <f t="shared" si="12"/>
        <v>294101</v>
      </c>
      <c r="P47" s="119">
        <f t="shared" si="12"/>
        <v>294101</v>
      </c>
      <c r="Q47" s="119">
        <f>Q49+Q50+Q51+Q52+Q53+Q54+Q55+Q56+Q57</f>
        <v>35447216</v>
      </c>
    </row>
    <row r="48" spans="1:17" s="202" customFormat="1" ht="19.5" customHeight="1">
      <c r="A48" s="201"/>
      <c r="B48" s="461" t="s">
        <v>26</v>
      </c>
      <c r="C48" s="462"/>
      <c r="D48" s="463" t="s">
        <v>77</v>
      </c>
      <c r="E48" s="464">
        <f>E49</f>
        <v>30337100</v>
      </c>
      <c r="F48" s="464">
        <f>F49</f>
        <v>30337100</v>
      </c>
      <c r="G48" s="464">
        <f>G49</f>
        <v>19242695</v>
      </c>
      <c r="H48" s="464">
        <f>H49</f>
        <v>6204975</v>
      </c>
      <c r="I48" s="464">
        <f>I49</f>
        <v>0</v>
      </c>
      <c r="J48" s="464">
        <f>J52</f>
        <v>94101</v>
      </c>
      <c r="K48" s="464">
        <f aca="true" t="shared" si="13" ref="K48:P48">K52</f>
        <v>0</v>
      </c>
      <c r="L48" s="464">
        <f t="shared" si="13"/>
        <v>0</v>
      </c>
      <c r="M48" s="464">
        <f t="shared" si="13"/>
        <v>0</v>
      </c>
      <c r="N48" s="464">
        <f t="shared" si="13"/>
        <v>94101</v>
      </c>
      <c r="O48" s="464">
        <f t="shared" si="13"/>
        <v>94101</v>
      </c>
      <c r="P48" s="464">
        <f t="shared" si="13"/>
        <v>94101</v>
      </c>
      <c r="Q48" s="276">
        <f>E48+J48</f>
        <v>30431201</v>
      </c>
    </row>
    <row r="49" spans="1:17" ht="81" customHeight="1">
      <c r="A49" s="123"/>
      <c r="B49" s="465" t="s">
        <v>293</v>
      </c>
      <c r="C49" s="465" t="s">
        <v>294</v>
      </c>
      <c r="D49" s="466" t="s">
        <v>295</v>
      </c>
      <c r="E49" s="467">
        <v>30337100</v>
      </c>
      <c r="F49" s="468">
        <v>30337100</v>
      </c>
      <c r="G49" s="468">
        <v>19242695</v>
      </c>
      <c r="H49" s="468">
        <v>6204975</v>
      </c>
      <c r="I49" s="469"/>
      <c r="J49" s="52"/>
      <c r="K49" s="77"/>
      <c r="L49" s="77"/>
      <c r="M49" s="77"/>
      <c r="N49" s="64"/>
      <c r="O49" s="81"/>
      <c r="P49" s="92"/>
      <c r="Q49" s="90">
        <f>E49+J49</f>
        <v>30337100</v>
      </c>
    </row>
    <row r="50" spans="1:17" ht="81" customHeight="1">
      <c r="A50" s="123"/>
      <c r="B50" s="56" t="s">
        <v>293</v>
      </c>
      <c r="C50" s="56" t="s">
        <v>294</v>
      </c>
      <c r="D50" s="240" t="s">
        <v>295</v>
      </c>
      <c r="E50" s="52">
        <v>1578250</v>
      </c>
      <c r="F50" s="52">
        <v>1578250</v>
      </c>
      <c r="G50" s="91"/>
      <c r="H50" s="91"/>
      <c r="I50" s="205"/>
      <c r="J50" s="52">
        <v>446830</v>
      </c>
      <c r="K50" s="77">
        <v>242830</v>
      </c>
      <c r="L50" s="77"/>
      <c r="M50" s="77"/>
      <c r="N50" s="64">
        <v>204000</v>
      </c>
      <c r="O50" s="81">
        <v>200000</v>
      </c>
      <c r="P50" s="92">
        <v>200000</v>
      </c>
      <c r="Q50" s="90">
        <f>E50+J50</f>
        <v>2025080</v>
      </c>
    </row>
    <row r="51" spans="1:17" ht="45" customHeight="1">
      <c r="A51" s="123"/>
      <c r="B51" s="67" t="s">
        <v>235</v>
      </c>
      <c r="C51" s="67" t="s">
        <v>78</v>
      </c>
      <c r="D51" s="242" t="s">
        <v>296</v>
      </c>
      <c r="E51" s="52">
        <v>1563370</v>
      </c>
      <c r="F51" s="77">
        <v>1563370</v>
      </c>
      <c r="G51" s="77">
        <v>925725</v>
      </c>
      <c r="H51" s="77">
        <v>244380</v>
      </c>
      <c r="I51" s="64"/>
      <c r="J51" s="52">
        <v>50</v>
      </c>
      <c r="K51" s="77">
        <v>50</v>
      </c>
      <c r="L51" s="77"/>
      <c r="M51" s="77"/>
      <c r="N51" s="64"/>
      <c r="O51" s="52"/>
      <c r="P51" s="72"/>
      <c r="Q51" s="90">
        <f aca="true" t="shared" si="14" ref="Q51:Q61">E51+J51</f>
        <v>1563420</v>
      </c>
    </row>
    <row r="52" spans="1:17" ht="45" customHeight="1">
      <c r="A52" s="123"/>
      <c r="B52" s="67" t="s">
        <v>380</v>
      </c>
      <c r="C52" s="67" t="s">
        <v>381</v>
      </c>
      <c r="D52" s="552" t="s">
        <v>382</v>
      </c>
      <c r="E52" s="52"/>
      <c r="F52" s="77"/>
      <c r="G52" s="77"/>
      <c r="H52" s="77"/>
      <c r="I52" s="64"/>
      <c r="J52" s="52">
        <v>94101</v>
      </c>
      <c r="K52" s="77"/>
      <c r="L52" s="77"/>
      <c r="M52" s="77"/>
      <c r="N52" s="64">
        <v>94101</v>
      </c>
      <c r="O52" s="52">
        <v>94101</v>
      </c>
      <c r="P52" s="72">
        <v>94101</v>
      </c>
      <c r="Q52" s="90">
        <f t="shared" si="14"/>
        <v>94101</v>
      </c>
    </row>
    <row r="53" spans="1:17" ht="37.5">
      <c r="A53" s="123"/>
      <c r="B53" s="67" t="s">
        <v>236</v>
      </c>
      <c r="C53" s="67" t="s">
        <v>79</v>
      </c>
      <c r="D53" s="200" t="s">
        <v>307</v>
      </c>
      <c r="E53" s="52">
        <v>340000</v>
      </c>
      <c r="F53" s="77">
        <v>340000</v>
      </c>
      <c r="G53" s="77">
        <v>215870</v>
      </c>
      <c r="H53" s="77">
        <v>34340</v>
      </c>
      <c r="I53" s="64"/>
      <c r="J53" s="52">
        <v>0</v>
      </c>
      <c r="K53" s="77">
        <v>0</v>
      </c>
      <c r="L53" s="77"/>
      <c r="M53" s="77"/>
      <c r="N53" s="64"/>
      <c r="O53" s="52"/>
      <c r="P53" s="72"/>
      <c r="Q53" s="90">
        <f t="shared" si="14"/>
        <v>340000</v>
      </c>
    </row>
    <row r="54" spans="1:17" ht="18.75">
      <c r="A54" s="123"/>
      <c r="B54" s="239" t="s">
        <v>137</v>
      </c>
      <c r="C54" s="239" t="s">
        <v>79</v>
      </c>
      <c r="D54" s="240" t="s">
        <v>138</v>
      </c>
      <c r="E54" s="52">
        <v>395375</v>
      </c>
      <c r="F54" s="77">
        <v>395375</v>
      </c>
      <c r="G54" s="77">
        <v>266180</v>
      </c>
      <c r="H54" s="77">
        <v>44115</v>
      </c>
      <c r="I54" s="64"/>
      <c r="J54" s="52"/>
      <c r="K54" s="77"/>
      <c r="L54" s="77"/>
      <c r="M54" s="77"/>
      <c r="N54" s="64"/>
      <c r="O54" s="52"/>
      <c r="P54" s="72"/>
      <c r="Q54" s="90">
        <f t="shared" si="14"/>
        <v>395375</v>
      </c>
    </row>
    <row r="55" spans="1:17" ht="37.5">
      <c r="A55" s="123"/>
      <c r="B55" s="239" t="s">
        <v>139</v>
      </c>
      <c r="C55" s="239" t="s">
        <v>79</v>
      </c>
      <c r="D55" s="240" t="s">
        <v>140</v>
      </c>
      <c r="E55" s="52">
        <v>318200</v>
      </c>
      <c r="F55" s="77">
        <v>318200</v>
      </c>
      <c r="G55" s="77">
        <v>178810</v>
      </c>
      <c r="H55" s="77">
        <v>39225</v>
      </c>
      <c r="I55" s="64"/>
      <c r="J55" s="52"/>
      <c r="K55" s="77"/>
      <c r="L55" s="77"/>
      <c r="M55" s="77"/>
      <c r="N55" s="64"/>
      <c r="O55" s="52"/>
      <c r="P55" s="72"/>
      <c r="Q55" s="90">
        <f t="shared" si="14"/>
        <v>318200</v>
      </c>
    </row>
    <row r="56" spans="1:17" ht="18.75">
      <c r="A56" s="123"/>
      <c r="B56" s="67" t="s">
        <v>237</v>
      </c>
      <c r="C56" s="67" t="s">
        <v>79</v>
      </c>
      <c r="D56" s="124" t="s">
        <v>238</v>
      </c>
      <c r="E56" s="52">
        <v>337610</v>
      </c>
      <c r="F56" s="77">
        <v>337610</v>
      </c>
      <c r="G56" s="77">
        <v>221690</v>
      </c>
      <c r="H56" s="77">
        <v>36855</v>
      </c>
      <c r="I56" s="64"/>
      <c r="J56" s="52">
        <v>7370</v>
      </c>
      <c r="K56" s="77">
        <v>7370</v>
      </c>
      <c r="L56" s="77"/>
      <c r="M56" s="77"/>
      <c r="N56" s="64"/>
      <c r="O56" s="52"/>
      <c r="P56" s="72"/>
      <c r="Q56" s="90">
        <f t="shared" si="14"/>
        <v>344980</v>
      </c>
    </row>
    <row r="57" spans="1:17" ht="63" customHeight="1">
      <c r="A57" s="123"/>
      <c r="B57" s="67" t="s">
        <v>141</v>
      </c>
      <c r="C57" s="67" t="s">
        <v>79</v>
      </c>
      <c r="D57" s="240" t="s">
        <v>142</v>
      </c>
      <c r="E57" s="52">
        <v>28960</v>
      </c>
      <c r="F57" s="77">
        <v>28960</v>
      </c>
      <c r="G57" s="77"/>
      <c r="H57" s="77"/>
      <c r="I57" s="249"/>
      <c r="J57" s="52"/>
      <c r="K57" s="77"/>
      <c r="L57" s="77"/>
      <c r="M57" s="77"/>
      <c r="N57" s="77"/>
      <c r="O57" s="53"/>
      <c r="P57" s="72"/>
      <c r="Q57" s="90">
        <f t="shared" si="14"/>
        <v>28960</v>
      </c>
    </row>
    <row r="58" spans="1:17" ht="18.75">
      <c r="A58" s="123"/>
      <c r="B58" s="129" t="s">
        <v>230</v>
      </c>
      <c r="C58" s="129"/>
      <c r="D58" s="130" t="s">
        <v>91</v>
      </c>
      <c r="E58" s="131">
        <f>E59</f>
        <v>410890</v>
      </c>
      <c r="F58" s="131">
        <f aca="true" t="shared" si="15" ref="F58:P58">F59</f>
        <v>410890</v>
      </c>
      <c r="G58" s="131">
        <f t="shared" si="15"/>
        <v>286080</v>
      </c>
      <c r="H58" s="131">
        <f t="shared" si="15"/>
        <v>0</v>
      </c>
      <c r="I58" s="131">
        <f t="shared" si="15"/>
        <v>0</v>
      </c>
      <c r="J58" s="131">
        <f t="shared" si="15"/>
        <v>0</v>
      </c>
      <c r="K58" s="131">
        <f t="shared" si="15"/>
        <v>0</v>
      </c>
      <c r="L58" s="131">
        <f t="shared" si="15"/>
        <v>0</v>
      </c>
      <c r="M58" s="131">
        <f t="shared" si="15"/>
        <v>0</v>
      </c>
      <c r="N58" s="131">
        <f t="shared" si="15"/>
        <v>0</v>
      </c>
      <c r="O58" s="131">
        <f t="shared" si="15"/>
        <v>0</v>
      </c>
      <c r="P58" s="470">
        <f t="shared" si="15"/>
        <v>0</v>
      </c>
      <c r="Q58" s="224">
        <f t="shared" si="14"/>
        <v>410890</v>
      </c>
    </row>
    <row r="59" spans="1:17" s="115" customFormat="1" ht="56.25">
      <c r="A59" s="141"/>
      <c r="B59" s="67" t="s">
        <v>239</v>
      </c>
      <c r="C59" s="67" t="s">
        <v>80</v>
      </c>
      <c r="D59" s="142" t="s">
        <v>48</v>
      </c>
      <c r="E59" s="52">
        <v>410890</v>
      </c>
      <c r="F59" s="77">
        <v>410890</v>
      </c>
      <c r="G59" s="77">
        <v>286080</v>
      </c>
      <c r="H59" s="77"/>
      <c r="I59" s="64"/>
      <c r="J59" s="52"/>
      <c r="K59" s="77"/>
      <c r="L59" s="77"/>
      <c r="M59" s="77"/>
      <c r="N59" s="64"/>
      <c r="O59" s="52"/>
      <c r="P59" s="72"/>
      <c r="Q59" s="90">
        <f t="shared" si="14"/>
        <v>410890</v>
      </c>
    </row>
    <row r="60" spans="1:17" s="115" customFormat="1" ht="20.25">
      <c r="A60" s="141"/>
      <c r="B60" s="129" t="s">
        <v>231</v>
      </c>
      <c r="C60" s="129"/>
      <c r="D60" s="130" t="s">
        <v>275</v>
      </c>
      <c r="E60" s="52"/>
      <c r="F60" s="496"/>
      <c r="G60" s="496"/>
      <c r="H60" s="496"/>
      <c r="I60" s="497"/>
      <c r="J60" s="52">
        <f>J61</f>
        <v>270300</v>
      </c>
      <c r="K60" s="52">
        <f aca="true" t="shared" si="16" ref="K60:Q60">K61</f>
        <v>0</v>
      </c>
      <c r="L60" s="52">
        <f t="shared" si="16"/>
        <v>0</v>
      </c>
      <c r="M60" s="52">
        <f t="shared" si="16"/>
        <v>0</v>
      </c>
      <c r="N60" s="52">
        <f t="shared" si="16"/>
        <v>270300</v>
      </c>
      <c r="O60" s="52">
        <f t="shared" si="16"/>
        <v>270300</v>
      </c>
      <c r="P60" s="52">
        <f t="shared" si="16"/>
        <v>270300</v>
      </c>
      <c r="Q60" s="52">
        <f t="shared" si="16"/>
        <v>270300</v>
      </c>
    </row>
    <row r="61" spans="1:17" s="115" customFormat="1" ht="36.75" customHeight="1">
      <c r="A61" s="141"/>
      <c r="B61" s="247">
        <v>150101</v>
      </c>
      <c r="C61" s="239" t="s">
        <v>330</v>
      </c>
      <c r="D61" s="240" t="s">
        <v>331</v>
      </c>
      <c r="E61" s="52"/>
      <c r="F61" s="496"/>
      <c r="G61" s="496"/>
      <c r="H61" s="496"/>
      <c r="I61" s="497"/>
      <c r="J61" s="52">
        <v>270300</v>
      </c>
      <c r="K61" s="496"/>
      <c r="L61" s="496"/>
      <c r="M61" s="496"/>
      <c r="N61" s="497">
        <v>270300</v>
      </c>
      <c r="O61" s="52">
        <v>270300</v>
      </c>
      <c r="P61" s="498">
        <v>270300</v>
      </c>
      <c r="Q61" s="90">
        <f t="shared" si="14"/>
        <v>270300</v>
      </c>
    </row>
    <row r="62" spans="1:17" s="145" customFormat="1" ht="60.75">
      <c r="A62" s="143"/>
      <c r="B62" s="144" t="s">
        <v>245</v>
      </c>
      <c r="C62" s="144"/>
      <c r="D62" s="69" t="s">
        <v>143</v>
      </c>
      <c r="E62" s="78">
        <f>E63+E65+E99</f>
        <v>83737180</v>
      </c>
      <c r="F62" s="78">
        <f aca="true" t="shared" si="17" ref="F62:Q62">F63+F65+F99</f>
        <v>83737180</v>
      </c>
      <c r="G62" s="78">
        <f t="shared" si="17"/>
        <v>2305980</v>
      </c>
      <c r="H62" s="78">
        <f t="shared" si="17"/>
        <v>280875</v>
      </c>
      <c r="I62" s="78">
        <f t="shared" si="17"/>
        <v>0</v>
      </c>
      <c r="J62" s="78">
        <f t="shared" si="17"/>
        <v>522000</v>
      </c>
      <c r="K62" s="78">
        <f t="shared" si="17"/>
        <v>518402</v>
      </c>
      <c r="L62" s="78">
        <f t="shared" si="17"/>
        <v>113000</v>
      </c>
      <c r="M62" s="78">
        <f t="shared" si="17"/>
        <v>0</v>
      </c>
      <c r="N62" s="78">
        <f t="shared" si="17"/>
        <v>3598</v>
      </c>
      <c r="O62" s="78">
        <f t="shared" si="17"/>
        <v>0</v>
      </c>
      <c r="P62" s="78">
        <f t="shared" si="17"/>
        <v>0</v>
      </c>
      <c r="Q62" s="78">
        <f t="shared" si="17"/>
        <v>84259180</v>
      </c>
    </row>
    <row r="63" spans="1:17" s="145" customFormat="1" ht="20.25">
      <c r="A63" s="143"/>
      <c r="B63" s="253" t="s">
        <v>26</v>
      </c>
      <c r="C63" s="253"/>
      <c r="D63" s="258" t="s">
        <v>128</v>
      </c>
      <c r="E63" s="254">
        <f>E64</f>
        <v>1103700</v>
      </c>
      <c r="F63" s="254">
        <f aca="true" t="shared" si="18" ref="F63:Q63">F64</f>
        <v>1103700</v>
      </c>
      <c r="G63" s="254">
        <f t="shared" si="18"/>
        <v>0</v>
      </c>
      <c r="H63" s="254">
        <f t="shared" si="18"/>
        <v>0</v>
      </c>
      <c r="I63" s="254">
        <f t="shared" si="18"/>
        <v>0</v>
      </c>
      <c r="J63" s="254">
        <f t="shared" si="18"/>
        <v>0</v>
      </c>
      <c r="K63" s="254">
        <f t="shared" si="18"/>
        <v>0</v>
      </c>
      <c r="L63" s="254">
        <f t="shared" si="18"/>
        <v>0</v>
      </c>
      <c r="M63" s="254">
        <f t="shared" si="18"/>
        <v>0</v>
      </c>
      <c r="N63" s="254">
        <f t="shared" si="18"/>
        <v>0</v>
      </c>
      <c r="O63" s="254">
        <f t="shared" si="18"/>
        <v>0</v>
      </c>
      <c r="P63" s="254">
        <f t="shared" si="18"/>
        <v>0</v>
      </c>
      <c r="Q63" s="254">
        <f t="shared" si="18"/>
        <v>1103700</v>
      </c>
    </row>
    <row r="64" spans="1:17" s="145" customFormat="1" ht="37.5">
      <c r="A64" s="143"/>
      <c r="B64" s="253" t="s">
        <v>144</v>
      </c>
      <c r="C64" s="55" t="s">
        <v>145</v>
      </c>
      <c r="D64" s="240" t="s">
        <v>146</v>
      </c>
      <c r="E64" s="52">
        <v>1103700</v>
      </c>
      <c r="F64" s="259">
        <v>1103700</v>
      </c>
      <c r="G64" s="259"/>
      <c r="H64" s="255"/>
      <c r="I64" s="256"/>
      <c r="J64" s="254"/>
      <c r="K64" s="255"/>
      <c r="L64" s="255"/>
      <c r="M64" s="255"/>
      <c r="N64" s="256"/>
      <c r="O64" s="254"/>
      <c r="P64" s="257"/>
      <c r="Q64" s="44">
        <f>E64+J64</f>
        <v>1103700</v>
      </c>
    </row>
    <row r="65" spans="1:17" ht="37.5">
      <c r="A65" s="123"/>
      <c r="B65" s="129" t="s">
        <v>28</v>
      </c>
      <c r="C65" s="129"/>
      <c r="D65" s="130" t="s">
        <v>20</v>
      </c>
      <c r="E65" s="131">
        <f>SUM(E66:E98)</f>
        <v>82633480</v>
      </c>
      <c r="F65" s="131">
        <f aca="true" t="shared" si="19" ref="F65:Q65">SUM(F66:F98)</f>
        <v>82633480</v>
      </c>
      <c r="G65" s="131">
        <f t="shared" si="19"/>
        <v>2305980</v>
      </c>
      <c r="H65" s="131">
        <f t="shared" si="19"/>
        <v>280875</v>
      </c>
      <c r="I65" s="131">
        <f t="shared" si="19"/>
        <v>0</v>
      </c>
      <c r="J65" s="131">
        <f t="shared" si="19"/>
        <v>522000</v>
      </c>
      <c r="K65" s="131">
        <f t="shared" si="19"/>
        <v>518402</v>
      </c>
      <c r="L65" s="131">
        <f t="shared" si="19"/>
        <v>113000</v>
      </c>
      <c r="M65" s="131">
        <f t="shared" si="19"/>
        <v>0</v>
      </c>
      <c r="N65" s="131">
        <f t="shared" si="19"/>
        <v>3598</v>
      </c>
      <c r="O65" s="131">
        <f t="shared" si="19"/>
        <v>0</v>
      </c>
      <c r="P65" s="131">
        <f t="shared" si="19"/>
        <v>0</v>
      </c>
      <c r="Q65" s="131">
        <f t="shared" si="19"/>
        <v>83155480</v>
      </c>
    </row>
    <row r="66" spans="1:17" ht="131.25">
      <c r="A66" s="123"/>
      <c r="B66" s="239" t="s">
        <v>147</v>
      </c>
      <c r="C66" s="239" t="s">
        <v>315</v>
      </c>
      <c r="D66" s="240" t="s">
        <v>148</v>
      </c>
      <c r="E66" s="204">
        <v>2610000</v>
      </c>
      <c r="F66" s="280">
        <v>2610000</v>
      </c>
      <c r="G66" s="280"/>
      <c r="H66" s="280"/>
      <c r="I66" s="203"/>
      <c r="J66" s="131"/>
      <c r="K66" s="118"/>
      <c r="L66" s="118"/>
      <c r="M66" s="118"/>
      <c r="N66" s="132"/>
      <c r="O66" s="131"/>
      <c r="P66" s="132"/>
      <c r="Q66" s="44">
        <f aca="true" t="shared" si="20" ref="Q66:Q100">E66+J66</f>
        <v>2610000</v>
      </c>
    </row>
    <row r="67" spans="1:17" ht="131.25">
      <c r="A67" s="123"/>
      <c r="B67" s="239" t="s">
        <v>149</v>
      </c>
      <c r="C67" s="239" t="s">
        <v>315</v>
      </c>
      <c r="D67" s="240" t="s">
        <v>150</v>
      </c>
      <c r="E67" s="204">
        <v>446000</v>
      </c>
      <c r="F67" s="280">
        <v>446000</v>
      </c>
      <c r="G67" s="280"/>
      <c r="H67" s="280"/>
      <c r="I67" s="203"/>
      <c r="J67" s="131"/>
      <c r="K67" s="118"/>
      <c r="L67" s="118"/>
      <c r="M67" s="118"/>
      <c r="N67" s="132"/>
      <c r="O67" s="131"/>
      <c r="P67" s="132"/>
      <c r="Q67" s="44">
        <f t="shared" si="20"/>
        <v>446000</v>
      </c>
    </row>
    <row r="68" spans="1:17" ht="112.5" hidden="1">
      <c r="A68" s="123"/>
      <c r="B68" s="239" t="s">
        <v>151</v>
      </c>
      <c r="C68" s="239" t="s">
        <v>315</v>
      </c>
      <c r="D68" s="240" t="s">
        <v>152</v>
      </c>
      <c r="E68" s="204"/>
      <c r="F68" s="280"/>
      <c r="G68" s="280"/>
      <c r="H68" s="280"/>
      <c r="I68" s="203"/>
      <c r="J68" s="204"/>
      <c r="K68" s="280"/>
      <c r="L68" s="280"/>
      <c r="M68" s="280"/>
      <c r="N68" s="203"/>
      <c r="O68" s="204"/>
      <c r="P68" s="203"/>
      <c r="Q68" s="44">
        <f t="shared" si="20"/>
        <v>0</v>
      </c>
    </row>
    <row r="69" spans="1:17" ht="56.25">
      <c r="A69" s="123"/>
      <c r="B69" s="239" t="s">
        <v>153</v>
      </c>
      <c r="C69" s="282" t="s">
        <v>315</v>
      </c>
      <c r="D69" s="357" t="s">
        <v>154</v>
      </c>
      <c r="E69" s="204">
        <v>350000</v>
      </c>
      <c r="F69" s="280">
        <v>350000</v>
      </c>
      <c r="G69" s="280"/>
      <c r="H69" s="280"/>
      <c r="I69" s="203"/>
      <c r="J69" s="131"/>
      <c r="K69" s="118"/>
      <c r="L69" s="118"/>
      <c r="M69" s="118"/>
      <c r="N69" s="132"/>
      <c r="O69" s="131"/>
      <c r="P69" s="132"/>
      <c r="Q69" s="44">
        <f t="shared" si="20"/>
        <v>350000</v>
      </c>
    </row>
    <row r="70" spans="1:17" ht="56.25">
      <c r="A70" s="123"/>
      <c r="B70" s="239" t="s">
        <v>155</v>
      </c>
      <c r="C70" s="239" t="s">
        <v>315</v>
      </c>
      <c r="D70" s="358" t="s">
        <v>156</v>
      </c>
      <c r="E70" s="204">
        <v>3000</v>
      </c>
      <c r="F70" s="280">
        <v>3000</v>
      </c>
      <c r="G70" s="280"/>
      <c r="H70" s="280"/>
      <c r="I70" s="203"/>
      <c r="J70" s="131"/>
      <c r="K70" s="118"/>
      <c r="L70" s="118"/>
      <c r="M70" s="118"/>
      <c r="N70" s="132"/>
      <c r="O70" s="131"/>
      <c r="P70" s="132"/>
      <c r="Q70" s="44">
        <f t="shared" si="20"/>
        <v>3000</v>
      </c>
    </row>
    <row r="71" spans="1:17" ht="150">
      <c r="A71" s="123"/>
      <c r="B71" s="239" t="s">
        <v>157</v>
      </c>
      <c r="C71" s="239" t="s">
        <v>220</v>
      </c>
      <c r="D71" s="359" t="s">
        <v>158</v>
      </c>
      <c r="E71" s="204">
        <v>1150000</v>
      </c>
      <c r="F71" s="280">
        <v>1150000</v>
      </c>
      <c r="G71" s="280"/>
      <c r="H71" s="280"/>
      <c r="I71" s="203"/>
      <c r="J71" s="131"/>
      <c r="K71" s="118"/>
      <c r="L71" s="118"/>
      <c r="M71" s="118"/>
      <c r="N71" s="132"/>
      <c r="O71" s="131"/>
      <c r="P71" s="132"/>
      <c r="Q71" s="44">
        <f t="shared" si="20"/>
        <v>1150000</v>
      </c>
    </row>
    <row r="72" spans="1:17" ht="150">
      <c r="A72" s="123"/>
      <c r="B72" s="239" t="s">
        <v>159</v>
      </c>
      <c r="C72" s="239" t="s">
        <v>220</v>
      </c>
      <c r="D72" s="359" t="s">
        <v>160</v>
      </c>
      <c r="E72" s="204">
        <v>122000</v>
      </c>
      <c r="F72" s="280">
        <v>122000</v>
      </c>
      <c r="G72" s="280"/>
      <c r="H72" s="280"/>
      <c r="I72" s="203"/>
      <c r="J72" s="131"/>
      <c r="K72" s="118"/>
      <c r="L72" s="118"/>
      <c r="M72" s="118"/>
      <c r="N72" s="132"/>
      <c r="O72" s="131"/>
      <c r="P72" s="132"/>
      <c r="Q72" s="44">
        <f t="shared" si="20"/>
        <v>122000</v>
      </c>
    </row>
    <row r="73" spans="1:17" ht="131.25" hidden="1">
      <c r="A73" s="123"/>
      <c r="B73" s="239" t="s">
        <v>161</v>
      </c>
      <c r="C73" s="239" t="s">
        <v>220</v>
      </c>
      <c r="D73" s="359" t="s">
        <v>162</v>
      </c>
      <c r="E73" s="204"/>
      <c r="F73" s="280"/>
      <c r="G73" s="280"/>
      <c r="H73" s="280"/>
      <c r="I73" s="203"/>
      <c r="J73" s="131"/>
      <c r="K73" s="118"/>
      <c r="L73" s="118"/>
      <c r="M73" s="118"/>
      <c r="N73" s="132"/>
      <c r="O73" s="131"/>
      <c r="P73" s="132"/>
      <c r="Q73" s="44">
        <f t="shared" si="20"/>
        <v>0</v>
      </c>
    </row>
    <row r="74" spans="1:17" ht="262.5">
      <c r="A74" s="123"/>
      <c r="B74" s="239" t="s">
        <v>163</v>
      </c>
      <c r="C74" s="239" t="s">
        <v>220</v>
      </c>
      <c r="D74" s="359" t="s">
        <v>164</v>
      </c>
      <c r="E74" s="204">
        <v>510000</v>
      </c>
      <c r="F74" s="280">
        <v>510000</v>
      </c>
      <c r="G74" s="280"/>
      <c r="H74" s="280"/>
      <c r="I74" s="203"/>
      <c r="J74" s="131"/>
      <c r="K74" s="118"/>
      <c r="L74" s="118"/>
      <c r="M74" s="118"/>
      <c r="N74" s="132"/>
      <c r="O74" s="131"/>
      <c r="P74" s="132"/>
      <c r="Q74" s="44">
        <f t="shared" si="20"/>
        <v>510000</v>
      </c>
    </row>
    <row r="75" spans="1:17" ht="262.5">
      <c r="A75" s="123"/>
      <c r="B75" s="239" t="s">
        <v>165</v>
      </c>
      <c r="C75" s="239" t="s">
        <v>220</v>
      </c>
      <c r="D75" s="359" t="s">
        <v>166</v>
      </c>
      <c r="E75" s="204">
        <v>147000</v>
      </c>
      <c r="F75" s="280">
        <v>147000</v>
      </c>
      <c r="G75" s="280"/>
      <c r="H75" s="280"/>
      <c r="I75" s="203"/>
      <c r="J75" s="131"/>
      <c r="K75" s="118"/>
      <c r="L75" s="118"/>
      <c r="M75" s="118"/>
      <c r="N75" s="132"/>
      <c r="O75" s="131"/>
      <c r="P75" s="132"/>
      <c r="Q75" s="44">
        <f t="shared" si="20"/>
        <v>147000</v>
      </c>
    </row>
    <row r="76" spans="1:17" ht="56.25">
      <c r="A76" s="123"/>
      <c r="B76" s="239" t="s">
        <v>167</v>
      </c>
      <c r="C76" s="239" t="s">
        <v>220</v>
      </c>
      <c r="D76" s="359" t="s">
        <v>168</v>
      </c>
      <c r="E76" s="204">
        <v>360200</v>
      </c>
      <c r="F76" s="280">
        <v>360200</v>
      </c>
      <c r="G76" s="280"/>
      <c r="H76" s="280"/>
      <c r="I76" s="203"/>
      <c r="J76" s="131"/>
      <c r="K76" s="118"/>
      <c r="L76" s="118"/>
      <c r="M76" s="118"/>
      <c r="N76" s="132"/>
      <c r="O76" s="131"/>
      <c r="P76" s="132"/>
      <c r="Q76" s="44">
        <f t="shared" si="20"/>
        <v>360200</v>
      </c>
    </row>
    <row r="77" spans="1:17" ht="37.5" hidden="1">
      <c r="A77" s="123"/>
      <c r="B77" s="239" t="s">
        <v>169</v>
      </c>
      <c r="C77" s="239" t="s">
        <v>220</v>
      </c>
      <c r="D77" s="359" t="s">
        <v>170</v>
      </c>
      <c r="E77" s="204"/>
      <c r="F77" s="280"/>
      <c r="G77" s="280"/>
      <c r="H77" s="280"/>
      <c r="I77" s="203"/>
      <c r="J77" s="131"/>
      <c r="K77" s="118"/>
      <c r="L77" s="118"/>
      <c r="M77" s="118"/>
      <c r="N77" s="132"/>
      <c r="O77" s="131"/>
      <c r="P77" s="132"/>
      <c r="Q77" s="44">
        <f t="shared" si="20"/>
        <v>0</v>
      </c>
    </row>
    <row r="78" spans="1:17" s="145" customFormat="1" ht="31.5" customHeight="1">
      <c r="A78" s="143"/>
      <c r="B78" s="281" t="s">
        <v>171</v>
      </c>
      <c r="C78" s="281" t="s">
        <v>220</v>
      </c>
      <c r="D78" s="359" t="s">
        <v>172</v>
      </c>
      <c r="E78" s="52">
        <v>520000</v>
      </c>
      <c r="F78" s="34">
        <v>520000</v>
      </c>
      <c r="G78" s="34"/>
      <c r="H78" s="34"/>
      <c r="I78" s="71"/>
      <c r="J78" s="52"/>
      <c r="K78" s="34"/>
      <c r="L78" s="34"/>
      <c r="M78" s="34"/>
      <c r="N78" s="71"/>
      <c r="O78" s="50"/>
      <c r="P78" s="51"/>
      <c r="Q78" s="44">
        <f t="shared" si="20"/>
        <v>520000</v>
      </c>
    </row>
    <row r="79" spans="1:17" s="139" customFormat="1" ht="56.25">
      <c r="A79" s="138"/>
      <c r="B79" s="281" t="s">
        <v>173</v>
      </c>
      <c r="C79" s="281" t="s">
        <v>220</v>
      </c>
      <c r="D79" s="359" t="s">
        <v>174</v>
      </c>
      <c r="E79" s="52">
        <v>141200</v>
      </c>
      <c r="F79" s="34">
        <v>141200</v>
      </c>
      <c r="G79" s="34"/>
      <c r="H79" s="34"/>
      <c r="I79" s="71"/>
      <c r="J79" s="52"/>
      <c r="K79" s="34"/>
      <c r="L79" s="34"/>
      <c r="M79" s="34"/>
      <c r="N79" s="71"/>
      <c r="O79" s="50"/>
      <c r="P79" s="51"/>
      <c r="Q79" s="44">
        <f t="shared" si="20"/>
        <v>141200</v>
      </c>
    </row>
    <row r="80" spans="1:17" s="139" customFormat="1" ht="37.5">
      <c r="A80" s="138"/>
      <c r="B80" s="239" t="s">
        <v>175</v>
      </c>
      <c r="C80" s="239" t="s">
        <v>318</v>
      </c>
      <c r="D80" s="359" t="s">
        <v>176</v>
      </c>
      <c r="E80" s="52">
        <v>216000</v>
      </c>
      <c r="F80" s="34">
        <v>216000</v>
      </c>
      <c r="G80" s="34"/>
      <c r="H80" s="34"/>
      <c r="I80" s="71"/>
      <c r="J80" s="52"/>
      <c r="K80" s="34"/>
      <c r="L80" s="34"/>
      <c r="M80" s="34"/>
      <c r="N80" s="71"/>
      <c r="O80" s="50"/>
      <c r="P80" s="51"/>
      <c r="Q80" s="44">
        <f t="shared" si="20"/>
        <v>216000</v>
      </c>
    </row>
    <row r="81" spans="1:17" s="139" customFormat="1" ht="37.5">
      <c r="A81" s="138"/>
      <c r="B81" s="239" t="s">
        <v>177</v>
      </c>
      <c r="C81" s="239" t="s">
        <v>318</v>
      </c>
      <c r="D81" s="359" t="s">
        <v>58</v>
      </c>
      <c r="E81" s="52">
        <v>140000</v>
      </c>
      <c r="F81" s="34">
        <v>140000</v>
      </c>
      <c r="G81" s="34"/>
      <c r="H81" s="34"/>
      <c r="I81" s="71"/>
      <c r="J81" s="52"/>
      <c r="K81" s="34"/>
      <c r="L81" s="34"/>
      <c r="M81" s="34"/>
      <c r="N81" s="71"/>
      <c r="O81" s="50"/>
      <c r="P81" s="51"/>
      <c r="Q81" s="44">
        <f t="shared" si="20"/>
        <v>140000</v>
      </c>
    </row>
    <row r="82" spans="1:17" s="139" customFormat="1" ht="37.5">
      <c r="A82" s="138"/>
      <c r="B82" s="241" t="s">
        <v>178</v>
      </c>
      <c r="C82" s="241" t="s">
        <v>318</v>
      </c>
      <c r="D82" s="359" t="s">
        <v>179</v>
      </c>
      <c r="E82" s="52">
        <v>15269000</v>
      </c>
      <c r="F82" s="34">
        <v>15269000</v>
      </c>
      <c r="G82" s="34"/>
      <c r="H82" s="34"/>
      <c r="I82" s="71"/>
      <c r="J82" s="52"/>
      <c r="K82" s="34"/>
      <c r="L82" s="34"/>
      <c r="M82" s="34"/>
      <c r="N82" s="71"/>
      <c r="O82" s="50"/>
      <c r="P82" s="51"/>
      <c r="Q82" s="44">
        <f t="shared" si="20"/>
        <v>15269000</v>
      </c>
    </row>
    <row r="83" spans="1:17" s="139" customFormat="1" ht="37.5">
      <c r="A83" s="138"/>
      <c r="B83" s="239" t="s">
        <v>180</v>
      </c>
      <c r="C83" s="239" t="s">
        <v>318</v>
      </c>
      <c r="D83" s="359" t="s">
        <v>181</v>
      </c>
      <c r="E83" s="52">
        <v>2150000</v>
      </c>
      <c r="F83" s="34">
        <v>2150000</v>
      </c>
      <c r="G83" s="34"/>
      <c r="H83" s="34"/>
      <c r="I83" s="71"/>
      <c r="J83" s="52"/>
      <c r="K83" s="34"/>
      <c r="L83" s="34"/>
      <c r="M83" s="34"/>
      <c r="N83" s="71"/>
      <c r="O83" s="50"/>
      <c r="P83" s="51"/>
      <c r="Q83" s="44">
        <f t="shared" si="20"/>
        <v>2150000</v>
      </c>
    </row>
    <row r="84" spans="1:17" s="139" customFormat="1" ht="20.25">
      <c r="A84" s="138"/>
      <c r="B84" s="239" t="s">
        <v>182</v>
      </c>
      <c r="C84" s="239" t="s">
        <v>318</v>
      </c>
      <c r="D84" s="359" t="s">
        <v>183</v>
      </c>
      <c r="E84" s="52">
        <v>1500000</v>
      </c>
      <c r="F84" s="34">
        <v>1500000</v>
      </c>
      <c r="G84" s="34"/>
      <c r="H84" s="34"/>
      <c r="I84" s="71"/>
      <c r="J84" s="52"/>
      <c r="K84" s="34"/>
      <c r="L84" s="34"/>
      <c r="M84" s="34"/>
      <c r="N84" s="71"/>
      <c r="O84" s="50"/>
      <c r="P84" s="51"/>
      <c r="Q84" s="44">
        <f t="shared" si="20"/>
        <v>1500000</v>
      </c>
    </row>
    <row r="85" spans="1:17" s="139" customFormat="1" ht="112.5">
      <c r="A85" s="138"/>
      <c r="B85" s="239" t="s">
        <v>184</v>
      </c>
      <c r="C85" s="239" t="s">
        <v>318</v>
      </c>
      <c r="D85" s="359" t="s">
        <v>209</v>
      </c>
      <c r="E85" s="52">
        <v>550000</v>
      </c>
      <c r="F85" s="34">
        <v>550000</v>
      </c>
      <c r="G85" s="34"/>
      <c r="H85" s="34"/>
      <c r="I85" s="71"/>
      <c r="J85" s="52"/>
      <c r="K85" s="34"/>
      <c r="L85" s="34"/>
      <c r="M85" s="34"/>
      <c r="N85" s="71"/>
      <c r="O85" s="50"/>
      <c r="P85" s="51"/>
      <c r="Q85" s="44">
        <f t="shared" si="20"/>
        <v>550000</v>
      </c>
    </row>
    <row r="86" spans="1:17" s="139" customFormat="1" ht="20.25">
      <c r="A86" s="138"/>
      <c r="B86" s="239" t="s">
        <v>185</v>
      </c>
      <c r="C86" s="239" t="s">
        <v>318</v>
      </c>
      <c r="D86" s="359" t="s">
        <v>186</v>
      </c>
      <c r="E86" s="52">
        <v>70000</v>
      </c>
      <c r="F86" s="34">
        <v>70000</v>
      </c>
      <c r="G86" s="34"/>
      <c r="H86" s="34"/>
      <c r="I86" s="71"/>
      <c r="J86" s="52"/>
      <c r="K86" s="34"/>
      <c r="L86" s="34"/>
      <c r="M86" s="34"/>
      <c r="N86" s="71"/>
      <c r="O86" s="50"/>
      <c r="P86" s="51"/>
      <c r="Q86" s="44">
        <f t="shared" si="20"/>
        <v>70000</v>
      </c>
    </row>
    <row r="87" spans="1:17" s="139" customFormat="1" ht="37.5">
      <c r="A87" s="138"/>
      <c r="B87" s="239" t="s">
        <v>187</v>
      </c>
      <c r="C87" s="239" t="s">
        <v>318</v>
      </c>
      <c r="D87" s="359" t="s">
        <v>188</v>
      </c>
      <c r="E87" s="52">
        <v>12012000</v>
      </c>
      <c r="F87" s="34">
        <v>12012000</v>
      </c>
      <c r="G87" s="34"/>
      <c r="H87" s="34"/>
      <c r="I87" s="71"/>
      <c r="J87" s="52"/>
      <c r="K87" s="34"/>
      <c r="L87" s="34"/>
      <c r="M87" s="34"/>
      <c r="N87" s="71"/>
      <c r="O87" s="50"/>
      <c r="P87" s="51"/>
      <c r="Q87" s="44">
        <f t="shared" si="20"/>
        <v>12012000</v>
      </c>
    </row>
    <row r="88" spans="1:17" s="139" customFormat="1" ht="56.25">
      <c r="A88" s="138"/>
      <c r="B88" s="239" t="s">
        <v>189</v>
      </c>
      <c r="C88" s="239" t="s">
        <v>312</v>
      </c>
      <c r="D88" s="359" t="s">
        <v>190</v>
      </c>
      <c r="E88" s="52">
        <v>31024000</v>
      </c>
      <c r="F88" s="34">
        <v>31024000</v>
      </c>
      <c r="G88" s="34"/>
      <c r="H88" s="34"/>
      <c r="I88" s="71"/>
      <c r="J88" s="52"/>
      <c r="K88" s="34"/>
      <c r="L88" s="34"/>
      <c r="M88" s="34"/>
      <c r="N88" s="71"/>
      <c r="O88" s="50"/>
      <c r="P88" s="51"/>
      <c r="Q88" s="44">
        <f t="shared" si="20"/>
        <v>31024000</v>
      </c>
    </row>
    <row r="89" spans="1:17" s="139" customFormat="1" ht="75">
      <c r="A89" s="138"/>
      <c r="B89" s="239" t="s">
        <v>191</v>
      </c>
      <c r="C89" s="239" t="s">
        <v>312</v>
      </c>
      <c r="D89" s="359" t="s">
        <v>192</v>
      </c>
      <c r="E89" s="52">
        <v>3948200</v>
      </c>
      <c r="F89" s="34">
        <v>3948200</v>
      </c>
      <c r="G89" s="34"/>
      <c r="H89" s="34"/>
      <c r="I89" s="71"/>
      <c r="J89" s="52"/>
      <c r="K89" s="34"/>
      <c r="L89" s="34"/>
      <c r="M89" s="34"/>
      <c r="N89" s="71"/>
      <c r="O89" s="50"/>
      <c r="P89" s="51"/>
      <c r="Q89" s="44">
        <f t="shared" si="20"/>
        <v>3948200</v>
      </c>
    </row>
    <row r="90" spans="1:17" s="139" customFormat="1" ht="93.75" hidden="1">
      <c r="A90" s="138"/>
      <c r="B90" s="239" t="s">
        <v>207</v>
      </c>
      <c r="C90" s="239" t="s">
        <v>312</v>
      </c>
      <c r="D90" s="359" t="s">
        <v>208</v>
      </c>
      <c r="E90" s="52"/>
      <c r="F90" s="34"/>
      <c r="G90" s="34"/>
      <c r="H90" s="34"/>
      <c r="I90" s="71"/>
      <c r="J90" s="52"/>
      <c r="K90" s="34"/>
      <c r="L90" s="34"/>
      <c r="M90" s="34"/>
      <c r="N90" s="71"/>
      <c r="O90" s="50"/>
      <c r="P90" s="51"/>
      <c r="Q90" s="44">
        <f t="shared" si="20"/>
        <v>0</v>
      </c>
    </row>
    <row r="91" spans="1:17" s="139" customFormat="1" ht="37.5">
      <c r="A91" s="138"/>
      <c r="B91" s="239" t="s">
        <v>210</v>
      </c>
      <c r="C91" s="239" t="s">
        <v>316</v>
      </c>
      <c r="D91" s="359" t="s">
        <v>328</v>
      </c>
      <c r="E91" s="52">
        <v>910000</v>
      </c>
      <c r="F91" s="34">
        <v>910000</v>
      </c>
      <c r="G91" s="34"/>
      <c r="H91" s="34"/>
      <c r="I91" s="71"/>
      <c r="J91" s="52"/>
      <c r="K91" s="34"/>
      <c r="L91" s="34"/>
      <c r="M91" s="34"/>
      <c r="N91" s="71"/>
      <c r="O91" s="50"/>
      <c r="P91" s="51"/>
      <c r="Q91" s="44">
        <f t="shared" si="20"/>
        <v>910000</v>
      </c>
    </row>
    <row r="92" spans="1:17" s="139" customFormat="1" ht="112.5" hidden="1">
      <c r="A92" s="138"/>
      <c r="B92" s="239" t="s">
        <v>193</v>
      </c>
      <c r="C92" s="239" t="s">
        <v>312</v>
      </c>
      <c r="D92" s="359" t="s">
        <v>194</v>
      </c>
      <c r="E92" s="52"/>
      <c r="F92" s="34"/>
      <c r="G92" s="34"/>
      <c r="H92" s="34"/>
      <c r="I92" s="71"/>
      <c r="J92" s="52"/>
      <c r="K92" s="34"/>
      <c r="L92" s="34"/>
      <c r="M92" s="34"/>
      <c r="N92" s="71"/>
      <c r="O92" s="50"/>
      <c r="P92" s="51"/>
      <c r="Q92" s="44">
        <f t="shared" si="20"/>
        <v>0</v>
      </c>
    </row>
    <row r="93" spans="1:17" s="139" customFormat="1" ht="37.5">
      <c r="A93" s="138"/>
      <c r="B93" s="239" t="s">
        <v>195</v>
      </c>
      <c r="C93" s="239" t="s">
        <v>315</v>
      </c>
      <c r="D93" s="240" t="s">
        <v>196</v>
      </c>
      <c r="E93" s="52">
        <v>13300</v>
      </c>
      <c r="F93" s="34">
        <v>13300</v>
      </c>
      <c r="G93" s="34"/>
      <c r="H93" s="34"/>
      <c r="I93" s="71"/>
      <c r="J93" s="52"/>
      <c r="K93" s="34"/>
      <c r="L93" s="34"/>
      <c r="M93" s="34"/>
      <c r="N93" s="71"/>
      <c r="O93" s="50"/>
      <c r="P93" s="51"/>
      <c r="Q93" s="44">
        <f t="shared" si="20"/>
        <v>13300</v>
      </c>
    </row>
    <row r="94" spans="1:17" s="139" customFormat="1" ht="37.5">
      <c r="A94" s="138"/>
      <c r="B94" s="239" t="s">
        <v>197</v>
      </c>
      <c r="C94" s="239" t="s">
        <v>317</v>
      </c>
      <c r="D94" s="240" t="s">
        <v>198</v>
      </c>
      <c r="E94" s="52">
        <v>3159480</v>
      </c>
      <c r="F94" s="34">
        <v>3159480</v>
      </c>
      <c r="G94" s="34">
        <v>2305980</v>
      </c>
      <c r="H94" s="34">
        <v>280875</v>
      </c>
      <c r="I94" s="71"/>
      <c r="J94" s="52">
        <v>522000</v>
      </c>
      <c r="K94" s="34">
        <v>518402</v>
      </c>
      <c r="L94" s="34">
        <v>113000</v>
      </c>
      <c r="M94" s="34"/>
      <c r="N94" s="71">
        <v>3598</v>
      </c>
      <c r="O94" s="50"/>
      <c r="P94" s="51"/>
      <c r="Q94" s="44">
        <f t="shared" si="20"/>
        <v>3681480</v>
      </c>
    </row>
    <row r="95" spans="1:17" s="139" customFormat="1" ht="131.25">
      <c r="A95" s="138"/>
      <c r="B95" s="239" t="s">
        <v>199</v>
      </c>
      <c r="C95" s="239" t="s">
        <v>316</v>
      </c>
      <c r="D95" s="348" t="s">
        <v>200</v>
      </c>
      <c r="E95" s="52">
        <v>142000</v>
      </c>
      <c r="F95" s="34">
        <v>142000</v>
      </c>
      <c r="G95" s="34"/>
      <c r="H95" s="34"/>
      <c r="I95" s="71"/>
      <c r="J95" s="52"/>
      <c r="K95" s="34"/>
      <c r="L95" s="34"/>
      <c r="M95" s="34"/>
      <c r="N95" s="71"/>
      <c r="O95" s="50"/>
      <c r="P95" s="51"/>
      <c r="Q95" s="44">
        <f t="shared" si="20"/>
        <v>142000</v>
      </c>
    </row>
    <row r="96" spans="1:17" s="139" customFormat="1" ht="131.25">
      <c r="A96" s="138"/>
      <c r="B96" s="239" t="s">
        <v>201</v>
      </c>
      <c r="C96" s="239" t="s">
        <v>312</v>
      </c>
      <c r="D96" s="240" t="s">
        <v>202</v>
      </c>
      <c r="E96" s="52">
        <v>30000</v>
      </c>
      <c r="F96" s="34">
        <v>30000</v>
      </c>
      <c r="G96" s="34"/>
      <c r="H96" s="34"/>
      <c r="I96" s="71"/>
      <c r="J96" s="52"/>
      <c r="K96" s="34"/>
      <c r="L96" s="34"/>
      <c r="M96" s="34"/>
      <c r="N96" s="71"/>
      <c r="O96" s="50"/>
      <c r="P96" s="51"/>
      <c r="Q96" s="44">
        <f t="shared" si="20"/>
        <v>30000</v>
      </c>
    </row>
    <row r="97" spans="1:17" s="139" customFormat="1" ht="37.5">
      <c r="A97" s="138"/>
      <c r="B97" s="241" t="s">
        <v>122</v>
      </c>
      <c r="C97" s="241" t="s">
        <v>315</v>
      </c>
      <c r="D97" s="240" t="s">
        <v>203</v>
      </c>
      <c r="E97" s="52">
        <v>40100</v>
      </c>
      <c r="F97" s="34">
        <v>40100</v>
      </c>
      <c r="G97" s="34"/>
      <c r="H97" s="34"/>
      <c r="I97" s="71"/>
      <c r="J97" s="52"/>
      <c r="K97" s="34"/>
      <c r="L97" s="34"/>
      <c r="M97" s="34"/>
      <c r="N97" s="71"/>
      <c r="O97" s="50"/>
      <c r="P97" s="51"/>
      <c r="Q97" s="44">
        <f t="shared" si="20"/>
        <v>40100</v>
      </c>
    </row>
    <row r="98" spans="1:17" s="139" customFormat="1" ht="56.25">
      <c r="A98" s="138"/>
      <c r="B98" s="239" t="s">
        <v>204</v>
      </c>
      <c r="C98" s="239" t="s">
        <v>316</v>
      </c>
      <c r="D98" s="240" t="s">
        <v>205</v>
      </c>
      <c r="E98" s="52">
        <v>5100000</v>
      </c>
      <c r="F98" s="34">
        <v>5100000</v>
      </c>
      <c r="G98" s="34"/>
      <c r="H98" s="34"/>
      <c r="I98" s="71"/>
      <c r="J98" s="52"/>
      <c r="K98" s="34"/>
      <c r="L98" s="34"/>
      <c r="M98" s="34"/>
      <c r="N98" s="71"/>
      <c r="O98" s="50"/>
      <c r="P98" s="51"/>
      <c r="Q98" s="44">
        <f t="shared" si="20"/>
        <v>5100000</v>
      </c>
    </row>
    <row r="99" spans="1:17" s="139" customFormat="1" ht="56.25" hidden="1">
      <c r="A99" s="138"/>
      <c r="B99" s="328" t="s">
        <v>50</v>
      </c>
      <c r="C99" s="328"/>
      <c r="D99" s="329" t="s">
        <v>51</v>
      </c>
      <c r="E99" s="52">
        <f>E100</f>
        <v>0</v>
      </c>
      <c r="F99" s="52">
        <f>F100</f>
        <v>0</v>
      </c>
      <c r="G99" s="34"/>
      <c r="H99" s="34"/>
      <c r="I99" s="71"/>
      <c r="J99" s="52"/>
      <c r="K99" s="34"/>
      <c r="L99" s="34"/>
      <c r="M99" s="34"/>
      <c r="N99" s="71"/>
      <c r="O99" s="50"/>
      <c r="P99" s="51"/>
      <c r="Q99" s="330">
        <f t="shared" si="20"/>
        <v>0</v>
      </c>
    </row>
    <row r="100" spans="1:17" s="139" customFormat="1" ht="56.25" hidden="1">
      <c r="A100" s="138"/>
      <c r="B100" s="239">
        <v>170102</v>
      </c>
      <c r="C100" s="239" t="s">
        <v>220</v>
      </c>
      <c r="D100" s="240" t="s">
        <v>206</v>
      </c>
      <c r="E100" s="52"/>
      <c r="F100" s="34"/>
      <c r="G100" s="34"/>
      <c r="H100" s="34"/>
      <c r="I100" s="71"/>
      <c r="J100" s="52"/>
      <c r="K100" s="34"/>
      <c r="L100" s="34"/>
      <c r="M100" s="34"/>
      <c r="N100" s="71"/>
      <c r="O100" s="50"/>
      <c r="P100" s="51"/>
      <c r="Q100" s="44">
        <f t="shared" si="20"/>
        <v>0</v>
      </c>
    </row>
    <row r="101" spans="1:17" ht="60.75">
      <c r="A101" s="123"/>
      <c r="B101" s="65" t="s">
        <v>247</v>
      </c>
      <c r="C101" s="65"/>
      <c r="D101" s="66" t="s">
        <v>211</v>
      </c>
      <c r="E101" s="78">
        <f>E102</f>
        <v>4300410</v>
      </c>
      <c r="F101" s="78">
        <f aca="true" t="shared" si="21" ref="F101:Q101">F102</f>
        <v>4300410</v>
      </c>
      <c r="G101" s="78">
        <f t="shared" si="21"/>
        <v>2826150</v>
      </c>
      <c r="H101" s="78">
        <f t="shared" si="21"/>
        <v>799470</v>
      </c>
      <c r="I101" s="78">
        <f t="shared" si="21"/>
        <v>0</v>
      </c>
      <c r="J101" s="78">
        <f t="shared" si="21"/>
        <v>129200</v>
      </c>
      <c r="K101" s="78">
        <f t="shared" si="21"/>
        <v>101200</v>
      </c>
      <c r="L101" s="78">
        <f t="shared" si="21"/>
        <v>25100</v>
      </c>
      <c r="M101" s="78">
        <f t="shared" si="21"/>
        <v>1350</v>
      </c>
      <c r="N101" s="78">
        <f t="shared" si="21"/>
        <v>28000</v>
      </c>
      <c r="O101" s="78">
        <f t="shared" si="21"/>
        <v>22000</v>
      </c>
      <c r="P101" s="78">
        <f t="shared" si="21"/>
        <v>22000</v>
      </c>
      <c r="Q101" s="78">
        <f t="shared" si="21"/>
        <v>4429610</v>
      </c>
    </row>
    <row r="102" spans="1:17" ht="18.75">
      <c r="A102" s="123"/>
      <c r="B102" s="129" t="s">
        <v>229</v>
      </c>
      <c r="C102" s="129"/>
      <c r="D102" s="130" t="s">
        <v>225</v>
      </c>
      <c r="E102" s="131">
        <f>SUM(E103:E108)</f>
        <v>4300410</v>
      </c>
      <c r="F102" s="131">
        <f aca="true" t="shared" si="22" ref="F102:Q102">SUM(F103:F108)</f>
        <v>4300410</v>
      </c>
      <c r="G102" s="131">
        <f t="shared" si="22"/>
        <v>2826150</v>
      </c>
      <c r="H102" s="131">
        <f t="shared" si="22"/>
        <v>799470</v>
      </c>
      <c r="I102" s="131">
        <f t="shared" si="22"/>
        <v>0</v>
      </c>
      <c r="J102" s="131">
        <f t="shared" si="22"/>
        <v>129200</v>
      </c>
      <c r="K102" s="131">
        <f t="shared" si="22"/>
        <v>101200</v>
      </c>
      <c r="L102" s="131">
        <f t="shared" si="22"/>
        <v>25100</v>
      </c>
      <c r="M102" s="131">
        <f t="shared" si="22"/>
        <v>1350</v>
      </c>
      <c r="N102" s="131">
        <f t="shared" si="22"/>
        <v>28000</v>
      </c>
      <c r="O102" s="131">
        <f t="shared" si="22"/>
        <v>22000</v>
      </c>
      <c r="P102" s="131">
        <f t="shared" si="22"/>
        <v>22000</v>
      </c>
      <c r="Q102" s="131">
        <f t="shared" si="22"/>
        <v>4429610</v>
      </c>
    </row>
    <row r="103" spans="1:17" ht="56.25">
      <c r="A103" s="123"/>
      <c r="B103" s="68" t="s">
        <v>15</v>
      </c>
      <c r="C103" s="68" t="s">
        <v>319</v>
      </c>
      <c r="D103" s="35" t="s">
        <v>212</v>
      </c>
      <c r="E103" s="52">
        <v>14000</v>
      </c>
      <c r="F103" s="77">
        <v>14000</v>
      </c>
      <c r="G103" s="77"/>
      <c r="H103" s="77"/>
      <c r="I103" s="64"/>
      <c r="J103" s="52">
        <v>0</v>
      </c>
      <c r="K103" s="77"/>
      <c r="L103" s="77"/>
      <c r="M103" s="77"/>
      <c r="N103" s="64"/>
      <c r="O103" s="52"/>
      <c r="P103" s="73"/>
      <c r="Q103" s="44">
        <f aca="true" t="shared" si="23" ref="Q103:Q108">E103+J103</f>
        <v>14000</v>
      </c>
    </row>
    <row r="104" spans="1:17" s="134" customFormat="1" ht="18.75">
      <c r="A104" s="135"/>
      <c r="B104" s="68" t="s">
        <v>13</v>
      </c>
      <c r="C104" s="68" t="s">
        <v>322</v>
      </c>
      <c r="D104" s="35" t="s">
        <v>84</v>
      </c>
      <c r="E104" s="52">
        <v>1507570</v>
      </c>
      <c r="F104" s="77">
        <v>1507570</v>
      </c>
      <c r="G104" s="77">
        <v>1083350</v>
      </c>
      <c r="H104" s="77">
        <v>182040</v>
      </c>
      <c r="I104" s="64"/>
      <c r="J104" s="52">
        <v>34000</v>
      </c>
      <c r="K104" s="77">
        <v>12000</v>
      </c>
      <c r="L104" s="77"/>
      <c r="M104" s="77">
        <v>300</v>
      </c>
      <c r="N104" s="64">
        <v>22000</v>
      </c>
      <c r="O104" s="52">
        <v>22000</v>
      </c>
      <c r="P104" s="73">
        <v>22000</v>
      </c>
      <c r="Q104" s="44">
        <f t="shared" si="23"/>
        <v>1541570</v>
      </c>
    </row>
    <row r="105" spans="1:17" s="134" customFormat="1" ht="18.75">
      <c r="A105" s="133"/>
      <c r="B105" s="68" t="s">
        <v>85</v>
      </c>
      <c r="C105" s="68" t="s">
        <v>322</v>
      </c>
      <c r="D105" s="35" t="s">
        <v>86</v>
      </c>
      <c r="E105" s="52">
        <v>264960</v>
      </c>
      <c r="F105" s="77">
        <v>264960</v>
      </c>
      <c r="G105" s="77">
        <v>165030</v>
      </c>
      <c r="H105" s="77">
        <v>46960</v>
      </c>
      <c r="I105" s="64"/>
      <c r="J105" s="52">
        <v>2200</v>
      </c>
      <c r="K105" s="77">
        <v>2200</v>
      </c>
      <c r="L105" s="77"/>
      <c r="M105" s="77">
        <v>50</v>
      </c>
      <c r="N105" s="64"/>
      <c r="O105" s="52"/>
      <c r="P105" s="73"/>
      <c r="Q105" s="44">
        <f t="shared" si="23"/>
        <v>267160</v>
      </c>
    </row>
    <row r="106" spans="1:17" s="134" customFormat="1" ht="37.5">
      <c r="A106" s="135"/>
      <c r="B106" s="56" t="s">
        <v>213</v>
      </c>
      <c r="C106" s="56" t="s">
        <v>214</v>
      </c>
      <c r="D106" s="240" t="s">
        <v>215</v>
      </c>
      <c r="E106" s="52">
        <v>865170</v>
      </c>
      <c r="F106" s="34">
        <v>865170</v>
      </c>
      <c r="G106" s="34">
        <v>464330</v>
      </c>
      <c r="H106" s="34">
        <v>291170</v>
      </c>
      <c r="I106" s="71"/>
      <c r="J106" s="52">
        <v>53000</v>
      </c>
      <c r="K106" s="34">
        <v>47000</v>
      </c>
      <c r="L106" s="34">
        <v>2300</v>
      </c>
      <c r="M106" s="34">
        <v>600</v>
      </c>
      <c r="N106" s="71">
        <v>6000</v>
      </c>
      <c r="O106" s="50"/>
      <c r="P106" s="51"/>
      <c r="Q106" s="44">
        <f t="shared" si="23"/>
        <v>918170</v>
      </c>
    </row>
    <row r="107" spans="1:17" s="134" customFormat="1" ht="18.75">
      <c r="A107" s="135"/>
      <c r="B107" s="56" t="s">
        <v>216</v>
      </c>
      <c r="C107" s="56" t="s">
        <v>78</v>
      </c>
      <c r="D107" s="240" t="s">
        <v>217</v>
      </c>
      <c r="E107" s="52">
        <v>1485210</v>
      </c>
      <c r="F107" s="34">
        <v>1485210</v>
      </c>
      <c r="G107" s="34">
        <v>986240</v>
      </c>
      <c r="H107" s="34">
        <v>279300</v>
      </c>
      <c r="I107" s="71"/>
      <c r="J107" s="52">
        <v>40000</v>
      </c>
      <c r="K107" s="34">
        <v>40000</v>
      </c>
      <c r="L107" s="34">
        <v>22800</v>
      </c>
      <c r="M107" s="34">
        <v>400</v>
      </c>
      <c r="N107" s="71"/>
      <c r="O107" s="50"/>
      <c r="P107" s="51"/>
      <c r="Q107" s="44">
        <f t="shared" si="23"/>
        <v>1525210</v>
      </c>
    </row>
    <row r="108" spans="1:17" s="139" customFormat="1" ht="27" customHeight="1">
      <c r="A108" s="138"/>
      <c r="B108" s="68" t="s">
        <v>87</v>
      </c>
      <c r="C108" s="68" t="s">
        <v>320</v>
      </c>
      <c r="D108" s="35" t="s">
        <v>88</v>
      </c>
      <c r="E108" s="52">
        <v>163500</v>
      </c>
      <c r="F108" s="77">
        <v>163500</v>
      </c>
      <c r="G108" s="77">
        <v>127200</v>
      </c>
      <c r="H108" s="77"/>
      <c r="I108" s="64"/>
      <c r="J108" s="52"/>
      <c r="K108" s="77"/>
      <c r="L108" s="77"/>
      <c r="M108" s="77"/>
      <c r="N108" s="64"/>
      <c r="O108" s="52"/>
      <c r="P108" s="73"/>
      <c r="Q108" s="44">
        <f t="shared" si="23"/>
        <v>163500</v>
      </c>
    </row>
    <row r="109" spans="1:17" s="115" customFormat="1" ht="81">
      <c r="A109" s="141"/>
      <c r="B109" s="65" t="s">
        <v>246</v>
      </c>
      <c r="C109" s="65"/>
      <c r="D109" s="66" t="s">
        <v>218</v>
      </c>
      <c r="E109" s="78">
        <f>E110</f>
        <v>5875610</v>
      </c>
      <c r="F109" s="78">
        <f aca="true" t="shared" si="24" ref="F109:Q109">F110</f>
        <v>5875610</v>
      </c>
      <c r="G109" s="78">
        <f t="shared" si="24"/>
        <v>0</v>
      </c>
      <c r="H109" s="78">
        <f t="shared" si="24"/>
        <v>0</v>
      </c>
      <c r="I109" s="78">
        <f t="shared" si="24"/>
        <v>0</v>
      </c>
      <c r="J109" s="78">
        <f t="shared" si="24"/>
        <v>0</v>
      </c>
      <c r="K109" s="78">
        <f t="shared" si="24"/>
        <v>0</v>
      </c>
      <c r="L109" s="78">
        <f t="shared" si="24"/>
        <v>0</v>
      </c>
      <c r="M109" s="78">
        <f t="shared" si="24"/>
        <v>0</v>
      </c>
      <c r="N109" s="78">
        <f t="shared" si="24"/>
        <v>0</v>
      </c>
      <c r="O109" s="78">
        <f t="shared" si="24"/>
        <v>0</v>
      </c>
      <c r="P109" s="78">
        <f t="shared" si="24"/>
        <v>0</v>
      </c>
      <c r="Q109" s="78">
        <f t="shared" si="24"/>
        <v>5875610</v>
      </c>
    </row>
    <row r="110" spans="1:17" ht="37.5">
      <c r="A110" s="123"/>
      <c r="B110" s="148" t="s">
        <v>233</v>
      </c>
      <c r="C110" s="148"/>
      <c r="D110" s="146" t="s">
        <v>94</v>
      </c>
      <c r="E110" s="147">
        <f>E112+E111+E113</f>
        <v>5875610</v>
      </c>
      <c r="F110" s="147">
        <f>F112+F111+F113</f>
        <v>5875610</v>
      </c>
      <c r="G110" s="147">
        <f aca="true" t="shared" si="25" ref="G110:P110">G112</f>
        <v>0</v>
      </c>
      <c r="H110" s="147">
        <f t="shared" si="25"/>
        <v>0</v>
      </c>
      <c r="I110" s="147">
        <f t="shared" si="25"/>
        <v>0</v>
      </c>
      <c r="J110" s="147">
        <f t="shared" si="25"/>
        <v>0</v>
      </c>
      <c r="K110" s="147">
        <f t="shared" si="25"/>
        <v>0</v>
      </c>
      <c r="L110" s="147">
        <f t="shared" si="25"/>
        <v>0</v>
      </c>
      <c r="M110" s="147">
        <f t="shared" si="25"/>
        <v>0</v>
      </c>
      <c r="N110" s="147">
        <f t="shared" si="25"/>
        <v>0</v>
      </c>
      <c r="O110" s="147">
        <f t="shared" si="25"/>
        <v>0</v>
      </c>
      <c r="P110" s="147">
        <f t="shared" si="25"/>
        <v>0</v>
      </c>
      <c r="Q110" s="147">
        <f>Q112+Q111+Q113</f>
        <v>5875610</v>
      </c>
    </row>
    <row r="111" spans="1:17" ht="18.75">
      <c r="A111" s="123"/>
      <c r="B111" s="501" t="s">
        <v>332</v>
      </c>
      <c r="C111" s="501" t="s">
        <v>74</v>
      </c>
      <c r="D111" s="502" t="s">
        <v>333</v>
      </c>
      <c r="E111" s="503">
        <v>10000</v>
      </c>
      <c r="F111" s="504">
        <v>10000</v>
      </c>
      <c r="G111" s="499"/>
      <c r="H111" s="499"/>
      <c r="I111" s="500"/>
      <c r="J111" s="147"/>
      <c r="K111" s="499"/>
      <c r="L111" s="499"/>
      <c r="M111" s="499"/>
      <c r="N111" s="500"/>
      <c r="O111" s="147"/>
      <c r="P111" s="500"/>
      <c r="Q111" s="44">
        <f>E111+J111</f>
        <v>10000</v>
      </c>
    </row>
    <row r="112" spans="1:17" ht="21" customHeight="1">
      <c r="A112" s="123"/>
      <c r="B112" s="60" t="s">
        <v>372</v>
      </c>
      <c r="C112" s="60" t="s">
        <v>384</v>
      </c>
      <c r="D112" s="150" t="s">
        <v>373</v>
      </c>
      <c r="E112" s="45">
        <v>1512000</v>
      </c>
      <c r="F112" s="90">
        <v>1512000</v>
      </c>
      <c r="G112" s="224"/>
      <c r="H112" s="224"/>
      <c r="I112" s="225"/>
      <c r="J112" s="226"/>
      <c r="K112" s="224"/>
      <c r="L112" s="224"/>
      <c r="M112" s="224"/>
      <c r="N112" s="225"/>
      <c r="O112" s="226"/>
      <c r="P112" s="225"/>
      <c r="Q112" s="44">
        <f>E112+J112</f>
        <v>1512000</v>
      </c>
    </row>
    <row r="113" spans="1:17" ht="21" customHeight="1" thickBot="1">
      <c r="A113" s="123"/>
      <c r="B113" s="553" t="s">
        <v>383</v>
      </c>
      <c r="C113" s="553" t="s">
        <v>384</v>
      </c>
      <c r="D113" s="554" t="s">
        <v>219</v>
      </c>
      <c r="E113" s="537">
        <v>4353610</v>
      </c>
      <c r="F113" s="555">
        <v>4353610</v>
      </c>
      <c r="G113" s="556"/>
      <c r="H113" s="556"/>
      <c r="I113" s="557"/>
      <c r="J113" s="558"/>
      <c r="K113" s="556"/>
      <c r="L113" s="556"/>
      <c r="M113" s="556"/>
      <c r="N113" s="557"/>
      <c r="O113" s="558"/>
      <c r="P113" s="557"/>
      <c r="Q113" s="44">
        <f>E113+J113</f>
        <v>4353610</v>
      </c>
    </row>
    <row r="114" spans="1:17" ht="21" thickBot="1">
      <c r="A114" s="123"/>
      <c r="B114" s="70" t="s">
        <v>234</v>
      </c>
      <c r="C114" s="70"/>
      <c r="D114" s="61" t="s">
        <v>228</v>
      </c>
      <c r="E114" s="151">
        <f aca="true" t="shared" si="26" ref="E114:P114">E7+E12+E46+E62+E101+E109</f>
        <v>152769542</v>
      </c>
      <c r="F114" s="151">
        <f t="shared" si="26"/>
        <v>152769542</v>
      </c>
      <c r="G114" s="151">
        <f t="shared" si="26"/>
        <v>39562640</v>
      </c>
      <c r="H114" s="151">
        <f t="shared" si="26"/>
        <v>12189070</v>
      </c>
      <c r="I114" s="151">
        <f t="shared" si="26"/>
        <v>0</v>
      </c>
      <c r="J114" s="151">
        <f t="shared" si="26"/>
        <v>2867692</v>
      </c>
      <c r="K114" s="151">
        <f t="shared" si="26"/>
        <v>1377352</v>
      </c>
      <c r="L114" s="151">
        <f t="shared" si="26"/>
        <v>343100</v>
      </c>
      <c r="M114" s="151">
        <f t="shared" si="26"/>
        <v>39350</v>
      </c>
      <c r="N114" s="151">
        <f t="shared" si="26"/>
        <v>1490340</v>
      </c>
      <c r="O114" s="151">
        <f t="shared" si="26"/>
        <v>1436742</v>
      </c>
      <c r="P114" s="151">
        <f t="shared" si="26"/>
        <v>1436742</v>
      </c>
      <c r="Q114" s="151">
        <f>Q7+Q12+Q46+Q62+Q101+Q109</f>
        <v>155637234</v>
      </c>
    </row>
    <row r="117" spans="4:13" ht="18.75">
      <c r="D117" s="400" t="s">
        <v>336</v>
      </c>
      <c r="E117" s="13"/>
      <c r="F117" s="13"/>
      <c r="G117" s="399"/>
      <c r="M117" s="400" t="s">
        <v>337</v>
      </c>
    </row>
    <row r="118" spans="4:5" ht="18.75">
      <c r="D118" s="632" t="s">
        <v>70</v>
      </c>
      <c r="E118" s="632"/>
    </row>
  </sheetData>
  <mergeCells count="19">
    <mergeCell ref="A3:A5"/>
    <mergeCell ref="N4:N5"/>
    <mergeCell ref="O4:P4"/>
    <mergeCell ref="G4:H4"/>
    <mergeCell ref="C3:C5"/>
    <mergeCell ref="B3:B5"/>
    <mergeCell ref="J4:J5"/>
    <mergeCell ref="K4:K5"/>
    <mergeCell ref="L4:M4"/>
    <mergeCell ref="J3:P3"/>
    <mergeCell ref="N1:Q1"/>
    <mergeCell ref="D118:E118"/>
    <mergeCell ref="Q3:Q5"/>
    <mergeCell ref="E4:E5"/>
    <mergeCell ref="B2:P2"/>
    <mergeCell ref="F4:F5"/>
    <mergeCell ref="I4:I5"/>
    <mergeCell ref="E3:I3"/>
    <mergeCell ref="D3:D5"/>
  </mergeCells>
  <printOptions horizontalCentered="1"/>
  <pageMargins left="0.1968503937007874" right="0.1968503937007874" top="0.17" bottom="0.29" header="0" footer="0"/>
  <pageSetup horizontalDpi="600" verticalDpi="600" orientation="landscape" paperSize="9" scale="50" r:id="rId1"/>
  <headerFooter alignWithMargins="0">
    <oddFooter>&amp;C&amp;11&amp;P</oddFooter>
  </headerFooter>
  <rowBreaks count="2" manualBreakCount="2">
    <brk id="75" min="1" max="16" man="1"/>
    <brk id="95" min="1" max="16" man="1"/>
  </rowBreaks>
</worksheet>
</file>

<file path=xl/worksheets/sheet4.xml><?xml version="1.0" encoding="utf-8"?>
<worksheet xmlns="http://schemas.openxmlformats.org/spreadsheetml/2006/main" xmlns:r="http://schemas.openxmlformats.org/officeDocument/2006/relationships">
  <sheetPr codeName="Лист39"/>
  <dimension ref="A1:Q98"/>
  <sheetViews>
    <sheetView showZeros="0" view="pageBreakPreview" zoomScale="75" zoomScaleNormal="75" zoomScaleSheetLayoutView="75" workbookViewId="0" topLeftCell="A1">
      <pane xSplit="3" ySplit="6" topLeftCell="I69" activePane="bottomRight" state="frozen"/>
      <selection pane="topLeft" activeCell="E12" sqref="E12:E14"/>
      <selection pane="topRight" activeCell="E12" sqref="E12:E14"/>
      <selection pane="bottomLeft" activeCell="E12" sqref="E12:E14"/>
      <selection pane="bottomRight" activeCell="O84" sqref="O84"/>
    </sheetView>
  </sheetViews>
  <sheetFormatPr defaultColWidth="9.00390625" defaultRowHeight="12.75"/>
  <cols>
    <col min="1" max="1" width="12.25390625" style="154" customWidth="1"/>
    <col min="2" max="2" width="11.875" style="154" customWidth="1"/>
    <col min="3" max="3" width="43.00390625" style="154" customWidth="1"/>
    <col min="4" max="5" width="17.75390625" style="154" customWidth="1"/>
    <col min="6" max="6" width="16.00390625" style="154" customWidth="1"/>
    <col min="7" max="8" width="14.75390625" style="154" customWidth="1"/>
    <col min="9" max="9" width="16.00390625" style="154" customWidth="1"/>
    <col min="10" max="10" width="15.75390625" style="154" customWidth="1"/>
    <col min="11" max="11" width="12.75390625" style="154" customWidth="1"/>
    <col min="12" max="12" width="14.00390625" style="154" customWidth="1"/>
    <col min="13" max="13" width="14.375" style="154" customWidth="1"/>
    <col min="14" max="14" width="14.25390625" style="154" customWidth="1"/>
    <col min="15" max="15" width="19.375" style="154" customWidth="1"/>
    <col min="16" max="16" width="17.75390625" style="154" customWidth="1"/>
    <col min="17" max="17" width="17.125" style="157" customWidth="1"/>
    <col min="18" max="16384" width="9.25390625" style="154" customWidth="1"/>
  </cols>
  <sheetData>
    <row r="1" spans="9:17" ht="80.25" customHeight="1">
      <c r="I1" s="155"/>
      <c r="K1" s="156"/>
      <c r="L1" s="156"/>
      <c r="M1" s="631" t="s">
        <v>413</v>
      </c>
      <c r="N1" s="631"/>
      <c r="O1" s="631"/>
      <c r="P1" s="631"/>
      <c r="Q1" s="619"/>
    </row>
    <row r="2" spans="1:16" ht="42" customHeight="1">
      <c r="A2" s="671" t="s">
        <v>338</v>
      </c>
      <c r="B2" s="671"/>
      <c r="C2" s="639"/>
      <c r="D2" s="639"/>
      <c r="E2" s="639"/>
      <c r="F2" s="639"/>
      <c r="G2" s="639"/>
      <c r="H2" s="639"/>
      <c r="I2" s="639"/>
      <c r="J2" s="639"/>
      <c r="K2" s="639"/>
      <c r="L2" s="639"/>
      <c r="M2" s="639"/>
      <c r="N2" s="639"/>
      <c r="O2" s="639"/>
      <c r="P2" s="639"/>
    </row>
    <row r="3" spans="16:17" ht="15" customHeight="1">
      <c r="P3" s="158" t="s">
        <v>126</v>
      </c>
      <c r="Q3" s="157">
        <v>1</v>
      </c>
    </row>
    <row r="4" spans="1:17" s="160" customFormat="1" ht="18.75" customHeight="1">
      <c r="A4" s="672" t="s">
        <v>31</v>
      </c>
      <c r="B4" s="674" t="s">
        <v>76</v>
      </c>
      <c r="C4" s="673" t="s">
        <v>323</v>
      </c>
      <c r="D4" s="670" t="s">
        <v>269</v>
      </c>
      <c r="E4" s="670"/>
      <c r="F4" s="670"/>
      <c r="G4" s="670"/>
      <c r="H4" s="670"/>
      <c r="I4" s="670" t="s">
        <v>22</v>
      </c>
      <c r="J4" s="670"/>
      <c r="K4" s="670"/>
      <c r="L4" s="670"/>
      <c r="M4" s="670"/>
      <c r="N4" s="670"/>
      <c r="O4" s="670"/>
      <c r="P4" s="669" t="s">
        <v>271</v>
      </c>
      <c r="Q4" s="159">
        <v>1</v>
      </c>
    </row>
    <row r="5" spans="1:17" s="160" customFormat="1" ht="17.25" customHeight="1">
      <c r="A5" s="672"/>
      <c r="B5" s="675"/>
      <c r="C5" s="673"/>
      <c r="D5" s="670" t="s">
        <v>271</v>
      </c>
      <c r="E5" s="670" t="s">
        <v>114</v>
      </c>
      <c r="F5" s="669" t="s">
        <v>32</v>
      </c>
      <c r="G5" s="669"/>
      <c r="H5" s="669" t="s">
        <v>115</v>
      </c>
      <c r="I5" s="670" t="s">
        <v>271</v>
      </c>
      <c r="J5" s="670" t="s">
        <v>114</v>
      </c>
      <c r="K5" s="669" t="s">
        <v>32</v>
      </c>
      <c r="L5" s="669"/>
      <c r="M5" s="669" t="s">
        <v>115</v>
      </c>
      <c r="N5" s="669" t="s">
        <v>32</v>
      </c>
      <c r="O5" s="669"/>
      <c r="P5" s="669"/>
      <c r="Q5" s="159">
        <v>1</v>
      </c>
    </row>
    <row r="6" spans="1:17" s="160" customFormat="1" ht="61.5" customHeight="1">
      <c r="A6" s="672"/>
      <c r="B6" s="676"/>
      <c r="C6" s="673"/>
      <c r="D6" s="670"/>
      <c r="E6" s="670"/>
      <c r="F6" s="186" t="s">
        <v>124</v>
      </c>
      <c r="G6" s="186" t="s">
        <v>116</v>
      </c>
      <c r="H6" s="669"/>
      <c r="I6" s="670"/>
      <c r="J6" s="670"/>
      <c r="K6" s="186" t="s">
        <v>124</v>
      </c>
      <c r="L6" s="186" t="s">
        <v>116</v>
      </c>
      <c r="M6" s="669"/>
      <c r="N6" s="198" t="s">
        <v>131</v>
      </c>
      <c r="O6" s="199" t="s">
        <v>33</v>
      </c>
      <c r="P6" s="669"/>
      <c r="Q6" s="159">
        <v>1</v>
      </c>
    </row>
    <row r="7" spans="1:17" s="161" customFormat="1" ht="15">
      <c r="A7" s="227">
        <v>1</v>
      </c>
      <c r="B7" s="227">
        <v>2</v>
      </c>
      <c r="C7" s="227">
        <v>3</v>
      </c>
      <c r="D7" s="227">
        <v>4</v>
      </c>
      <c r="E7" s="227">
        <v>5</v>
      </c>
      <c r="F7" s="227">
        <v>6</v>
      </c>
      <c r="G7" s="227">
        <v>7</v>
      </c>
      <c r="H7" s="227">
        <v>8</v>
      </c>
      <c r="I7" s="227">
        <v>9</v>
      </c>
      <c r="J7" s="227">
        <v>10</v>
      </c>
      <c r="K7" s="227">
        <v>11</v>
      </c>
      <c r="L7" s="227">
        <v>12</v>
      </c>
      <c r="M7" s="227">
        <v>13</v>
      </c>
      <c r="N7" s="227">
        <v>14</v>
      </c>
      <c r="O7" s="227">
        <v>15</v>
      </c>
      <c r="P7" s="227">
        <v>16</v>
      </c>
      <c r="Q7" s="165">
        <v>1</v>
      </c>
    </row>
    <row r="8" spans="1:17" s="161" customFormat="1" ht="15.75">
      <c r="A8" s="442" t="s">
        <v>34</v>
      </c>
      <c r="B8" s="443"/>
      <c r="C8" s="444" t="s">
        <v>127</v>
      </c>
      <c r="D8" s="299">
        <f>D9</f>
        <v>1102736</v>
      </c>
      <c r="E8" s="299">
        <f aca="true" t="shared" si="0" ref="E8:P8">E9</f>
        <v>1102736</v>
      </c>
      <c r="F8" s="299">
        <f t="shared" si="0"/>
        <v>651795</v>
      </c>
      <c r="G8" s="299">
        <f t="shared" si="0"/>
        <v>192800</v>
      </c>
      <c r="H8" s="299">
        <f t="shared" si="0"/>
        <v>0</v>
      </c>
      <c r="I8" s="299">
        <f t="shared" si="0"/>
        <v>81141</v>
      </c>
      <c r="J8" s="299">
        <f t="shared" si="0"/>
        <v>47500</v>
      </c>
      <c r="K8" s="299">
        <f t="shared" si="0"/>
        <v>0</v>
      </c>
      <c r="L8" s="299">
        <f t="shared" si="0"/>
        <v>24000</v>
      </c>
      <c r="M8" s="299">
        <f t="shared" si="0"/>
        <v>33641</v>
      </c>
      <c r="N8" s="299">
        <f t="shared" si="0"/>
        <v>33641</v>
      </c>
      <c r="O8" s="299">
        <f t="shared" si="0"/>
        <v>33641</v>
      </c>
      <c r="P8" s="299">
        <f t="shared" si="0"/>
        <v>1183877</v>
      </c>
      <c r="Q8" s="165">
        <v>1</v>
      </c>
    </row>
    <row r="9" spans="1:17" s="161" customFormat="1" ht="15.75">
      <c r="A9" s="294" t="s">
        <v>35</v>
      </c>
      <c r="B9" s="295" t="s">
        <v>97</v>
      </c>
      <c r="C9" s="296" t="s">
        <v>36</v>
      </c>
      <c r="D9" s="299">
        <v>1102736</v>
      </c>
      <c r="E9" s="164">
        <v>1102736</v>
      </c>
      <c r="F9" s="164">
        <v>651795</v>
      </c>
      <c r="G9" s="164">
        <v>192800</v>
      </c>
      <c r="H9" s="164">
        <v>0</v>
      </c>
      <c r="I9" s="299">
        <v>81141</v>
      </c>
      <c r="J9" s="164">
        <v>47500</v>
      </c>
      <c r="K9" s="164">
        <v>0</v>
      </c>
      <c r="L9" s="164">
        <v>24000</v>
      </c>
      <c r="M9" s="164">
        <v>33641</v>
      </c>
      <c r="N9" s="164">
        <v>33641</v>
      </c>
      <c r="O9" s="164">
        <v>33641</v>
      </c>
      <c r="P9" s="299">
        <f>D9+I9</f>
        <v>1183877</v>
      </c>
      <c r="Q9" s="165">
        <v>1</v>
      </c>
    </row>
    <row r="10" spans="1:17" s="161" customFormat="1" ht="15.75">
      <c r="A10" s="302" t="s">
        <v>37</v>
      </c>
      <c r="B10" s="318" t="s">
        <v>98</v>
      </c>
      <c r="C10" s="444" t="s">
        <v>128</v>
      </c>
      <c r="D10" s="299">
        <f>SUM(D11:D19)</f>
        <v>36002565</v>
      </c>
      <c r="E10" s="299">
        <f aca="true" t="shared" si="1" ref="E10:O10">SUM(E11:E19)</f>
        <v>36002565</v>
      </c>
      <c r="F10" s="299">
        <f t="shared" si="1"/>
        <v>21050970</v>
      </c>
      <c r="G10" s="299">
        <f t="shared" si="1"/>
        <v>6603890</v>
      </c>
      <c r="H10" s="299">
        <f t="shared" si="1"/>
        <v>0</v>
      </c>
      <c r="I10" s="299">
        <f t="shared" si="1"/>
        <v>548351</v>
      </c>
      <c r="J10" s="299">
        <f t="shared" si="1"/>
        <v>250250</v>
      </c>
      <c r="K10" s="299">
        <f t="shared" si="1"/>
        <v>0</v>
      </c>
      <c r="L10" s="299">
        <f t="shared" si="1"/>
        <v>0</v>
      </c>
      <c r="M10" s="299">
        <f t="shared" si="1"/>
        <v>298101</v>
      </c>
      <c r="N10" s="299">
        <f t="shared" si="1"/>
        <v>294101</v>
      </c>
      <c r="O10" s="299">
        <f t="shared" si="1"/>
        <v>294101</v>
      </c>
      <c r="P10" s="299">
        <f aca="true" t="shared" si="2" ref="P10:P82">D10+I10</f>
        <v>36550916</v>
      </c>
      <c r="Q10" s="165">
        <v>1</v>
      </c>
    </row>
    <row r="11" spans="1:17" s="161" customFormat="1" ht="36.75" customHeight="1">
      <c r="A11" s="289" t="s">
        <v>293</v>
      </c>
      <c r="B11" s="289" t="s">
        <v>294</v>
      </c>
      <c r="C11" s="297" t="s">
        <v>295</v>
      </c>
      <c r="D11" s="456">
        <v>31915350</v>
      </c>
      <c r="E11" s="283">
        <v>31915350</v>
      </c>
      <c r="F11" s="288">
        <v>19242695</v>
      </c>
      <c r="G11" s="288">
        <v>6204975</v>
      </c>
      <c r="H11" s="284"/>
      <c r="I11" s="456">
        <v>446830</v>
      </c>
      <c r="J11" s="285">
        <v>242830</v>
      </c>
      <c r="K11" s="77"/>
      <c r="L11" s="77"/>
      <c r="M11" s="560">
        <v>204000</v>
      </c>
      <c r="N11" s="561">
        <v>200000</v>
      </c>
      <c r="O11" s="164">
        <v>200000</v>
      </c>
      <c r="P11" s="299">
        <f t="shared" si="2"/>
        <v>32362180</v>
      </c>
      <c r="Q11" s="165">
        <v>1</v>
      </c>
    </row>
    <row r="12" spans="1:17" s="161" customFormat="1" ht="36.75" customHeight="1">
      <c r="A12" s="289" t="s">
        <v>144</v>
      </c>
      <c r="B12" s="289" t="s">
        <v>145</v>
      </c>
      <c r="C12" s="297" t="s">
        <v>146</v>
      </c>
      <c r="D12" s="456">
        <v>1103700</v>
      </c>
      <c r="E12" s="306">
        <v>1103700</v>
      </c>
      <c r="F12" s="288"/>
      <c r="G12" s="288"/>
      <c r="H12" s="284"/>
      <c r="I12" s="456"/>
      <c r="J12" s="285"/>
      <c r="K12" s="77"/>
      <c r="L12" s="77"/>
      <c r="M12" s="560"/>
      <c r="N12" s="561"/>
      <c r="O12" s="164"/>
      <c r="P12" s="299">
        <f t="shared" si="2"/>
        <v>1103700</v>
      </c>
      <c r="Q12" s="165"/>
    </row>
    <row r="13" spans="1:17" s="161" customFormat="1" ht="30">
      <c r="A13" s="290" t="s">
        <v>235</v>
      </c>
      <c r="B13" s="290" t="s">
        <v>78</v>
      </c>
      <c r="C13" s="293" t="s">
        <v>296</v>
      </c>
      <c r="D13" s="456">
        <v>1563370</v>
      </c>
      <c r="E13" s="285">
        <v>1563370</v>
      </c>
      <c r="F13" s="285">
        <v>925725</v>
      </c>
      <c r="G13" s="285">
        <v>244380</v>
      </c>
      <c r="H13" s="286"/>
      <c r="I13" s="456">
        <v>50</v>
      </c>
      <c r="J13" s="285">
        <v>50</v>
      </c>
      <c r="K13" s="77"/>
      <c r="L13" s="77"/>
      <c r="M13" s="560"/>
      <c r="N13" s="562"/>
      <c r="O13" s="164">
        <v>0</v>
      </c>
      <c r="P13" s="299">
        <f t="shared" si="2"/>
        <v>1563420</v>
      </c>
      <c r="Q13" s="165">
        <v>1</v>
      </c>
    </row>
    <row r="14" spans="1:17" s="161" customFormat="1" ht="18.75">
      <c r="A14" s="290" t="s">
        <v>380</v>
      </c>
      <c r="B14" s="290" t="s">
        <v>381</v>
      </c>
      <c r="C14" s="559" t="s">
        <v>382</v>
      </c>
      <c r="D14" s="456"/>
      <c r="E14" s="285"/>
      <c r="F14" s="285"/>
      <c r="G14" s="285"/>
      <c r="H14" s="286"/>
      <c r="I14" s="456">
        <v>94101</v>
      </c>
      <c r="J14" s="285"/>
      <c r="K14" s="77"/>
      <c r="L14" s="77"/>
      <c r="M14" s="560">
        <v>94101</v>
      </c>
      <c r="N14" s="562">
        <v>94101</v>
      </c>
      <c r="O14" s="164">
        <v>94101</v>
      </c>
      <c r="P14" s="299">
        <f t="shared" si="2"/>
        <v>94101</v>
      </c>
      <c r="Q14" s="165"/>
    </row>
    <row r="15" spans="1:17" s="161" customFormat="1" ht="30">
      <c r="A15" s="290" t="s">
        <v>236</v>
      </c>
      <c r="B15" s="290" t="s">
        <v>79</v>
      </c>
      <c r="C15" s="300" t="s">
        <v>307</v>
      </c>
      <c r="D15" s="456">
        <v>340000</v>
      </c>
      <c r="E15" s="285">
        <v>340000</v>
      </c>
      <c r="F15" s="285">
        <v>215870</v>
      </c>
      <c r="G15" s="285">
        <v>34340</v>
      </c>
      <c r="H15" s="286"/>
      <c r="I15" s="456">
        <v>0</v>
      </c>
      <c r="J15" s="285">
        <v>0</v>
      </c>
      <c r="K15" s="77"/>
      <c r="L15" s="77"/>
      <c r="M15" s="64"/>
      <c r="N15" s="52"/>
      <c r="O15" s="164">
        <v>0</v>
      </c>
      <c r="P15" s="299">
        <f t="shared" si="2"/>
        <v>340000</v>
      </c>
      <c r="Q15" s="165">
        <v>1</v>
      </c>
    </row>
    <row r="16" spans="1:17" s="161" customFormat="1" ht="18.75">
      <c r="A16" s="291" t="s">
        <v>137</v>
      </c>
      <c r="B16" s="291" t="s">
        <v>79</v>
      </c>
      <c r="C16" s="297" t="s">
        <v>138</v>
      </c>
      <c r="D16" s="456">
        <v>395375</v>
      </c>
      <c r="E16" s="285">
        <v>395375</v>
      </c>
      <c r="F16" s="285">
        <v>266180</v>
      </c>
      <c r="G16" s="285">
        <v>44115</v>
      </c>
      <c r="H16" s="286"/>
      <c r="I16" s="456"/>
      <c r="J16" s="285"/>
      <c r="K16" s="77"/>
      <c r="L16" s="77"/>
      <c r="M16" s="64"/>
      <c r="N16" s="52"/>
      <c r="O16" s="164">
        <v>0</v>
      </c>
      <c r="P16" s="299">
        <f t="shared" si="2"/>
        <v>395375</v>
      </c>
      <c r="Q16" s="165">
        <v>1</v>
      </c>
    </row>
    <row r="17" spans="1:17" s="161" customFormat="1" ht="30">
      <c r="A17" s="291" t="s">
        <v>139</v>
      </c>
      <c r="B17" s="291" t="s">
        <v>79</v>
      </c>
      <c r="C17" s="297" t="s">
        <v>140</v>
      </c>
      <c r="D17" s="456">
        <v>318200</v>
      </c>
      <c r="E17" s="285">
        <v>318200</v>
      </c>
      <c r="F17" s="285">
        <v>178810</v>
      </c>
      <c r="G17" s="285">
        <v>39225</v>
      </c>
      <c r="H17" s="286"/>
      <c r="I17" s="456"/>
      <c r="J17" s="285"/>
      <c r="K17" s="77"/>
      <c r="L17" s="77"/>
      <c r="M17" s="64"/>
      <c r="N17" s="52"/>
      <c r="O17" s="164"/>
      <c r="P17" s="299">
        <f t="shared" si="2"/>
        <v>318200</v>
      </c>
      <c r="Q17" s="165">
        <v>1</v>
      </c>
    </row>
    <row r="18" spans="1:17" s="161" customFormat="1" ht="18.75">
      <c r="A18" s="290" t="s">
        <v>237</v>
      </c>
      <c r="B18" s="290" t="s">
        <v>79</v>
      </c>
      <c r="C18" s="301" t="s">
        <v>238</v>
      </c>
      <c r="D18" s="456">
        <v>337610</v>
      </c>
      <c r="E18" s="285">
        <v>337610</v>
      </c>
      <c r="F18" s="285">
        <v>221690</v>
      </c>
      <c r="G18" s="285">
        <v>36855</v>
      </c>
      <c r="H18" s="286"/>
      <c r="I18" s="456">
        <v>7370</v>
      </c>
      <c r="J18" s="285">
        <v>7370</v>
      </c>
      <c r="K18" s="77"/>
      <c r="L18" s="77"/>
      <c r="M18" s="64"/>
      <c r="N18" s="52"/>
      <c r="O18" s="164">
        <v>0</v>
      </c>
      <c r="P18" s="299">
        <f t="shared" si="2"/>
        <v>344980</v>
      </c>
      <c r="Q18" s="165">
        <v>1</v>
      </c>
    </row>
    <row r="19" spans="1:17" s="161" customFormat="1" ht="45">
      <c r="A19" s="290" t="s">
        <v>141</v>
      </c>
      <c r="B19" s="290" t="s">
        <v>79</v>
      </c>
      <c r="C19" s="297" t="s">
        <v>142</v>
      </c>
      <c r="D19" s="456">
        <v>28960</v>
      </c>
      <c r="E19" s="285">
        <v>28960</v>
      </c>
      <c r="F19" s="285"/>
      <c r="G19" s="285"/>
      <c r="H19" s="287"/>
      <c r="I19" s="456"/>
      <c r="J19" s="285"/>
      <c r="K19" s="77"/>
      <c r="L19" s="77"/>
      <c r="M19" s="77"/>
      <c r="N19" s="53"/>
      <c r="O19" s="164">
        <v>0</v>
      </c>
      <c r="P19" s="299">
        <f t="shared" si="2"/>
        <v>28960</v>
      </c>
      <c r="Q19" s="165">
        <v>1</v>
      </c>
    </row>
    <row r="20" spans="1:17" s="161" customFormat="1" ht="15.75">
      <c r="A20" s="302" t="s">
        <v>38</v>
      </c>
      <c r="B20" s="303" t="s">
        <v>98</v>
      </c>
      <c r="C20" s="304" t="s">
        <v>274</v>
      </c>
      <c r="D20" s="299">
        <f>SUM(D21:D26)</f>
        <v>21406075</v>
      </c>
      <c r="E20" s="299">
        <f aca="true" t="shared" si="3" ref="E20:P20">SUM(E21:E26)</f>
        <v>21406075</v>
      </c>
      <c r="F20" s="299">
        <f t="shared" si="3"/>
        <v>12076570</v>
      </c>
      <c r="G20" s="299">
        <f t="shared" si="3"/>
        <v>4278970</v>
      </c>
      <c r="H20" s="299">
        <f t="shared" si="3"/>
        <v>0</v>
      </c>
      <c r="I20" s="299">
        <f t="shared" si="3"/>
        <v>825000</v>
      </c>
      <c r="J20" s="299">
        <f t="shared" si="3"/>
        <v>460000</v>
      </c>
      <c r="K20" s="299">
        <f t="shared" si="3"/>
        <v>205000</v>
      </c>
      <c r="L20" s="299">
        <f t="shared" si="3"/>
        <v>14000</v>
      </c>
      <c r="M20" s="299">
        <f t="shared" si="3"/>
        <v>365000</v>
      </c>
      <c r="N20" s="299">
        <f t="shared" si="3"/>
        <v>325000</v>
      </c>
      <c r="O20" s="299">
        <f t="shared" si="3"/>
        <v>325000</v>
      </c>
      <c r="P20" s="299">
        <f t="shared" si="3"/>
        <v>22231075</v>
      </c>
      <c r="Q20" s="165">
        <v>1</v>
      </c>
    </row>
    <row r="21" spans="1:17" s="161" customFormat="1" ht="15.75">
      <c r="A21" s="294" t="s">
        <v>39</v>
      </c>
      <c r="B21" s="295" t="s">
        <v>99</v>
      </c>
      <c r="C21" s="296" t="s">
        <v>40</v>
      </c>
      <c r="D21" s="299">
        <v>17468145</v>
      </c>
      <c r="E21" s="164">
        <v>17468145</v>
      </c>
      <c r="F21" s="164">
        <v>9962670</v>
      </c>
      <c r="G21" s="164">
        <v>3910140</v>
      </c>
      <c r="H21" s="164">
        <v>0</v>
      </c>
      <c r="I21" s="299">
        <v>825000</v>
      </c>
      <c r="J21" s="164">
        <v>460000</v>
      </c>
      <c r="K21" s="164">
        <v>205000</v>
      </c>
      <c r="L21" s="164">
        <v>14000</v>
      </c>
      <c r="M21" s="164">
        <v>365000</v>
      </c>
      <c r="N21" s="164">
        <v>325000</v>
      </c>
      <c r="O21" s="164">
        <v>325000</v>
      </c>
      <c r="P21" s="299">
        <f t="shared" si="2"/>
        <v>18293145</v>
      </c>
      <c r="Q21" s="165">
        <v>1</v>
      </c>
    </row>
    <row r="22" spans="1:17" ht="51" customHeight="1">
      <c r="A22" s="292" t="s">
        <v>278</v>
      </c>
      <c r="B22" s="292" t="s">
        <v>283</v>
      </c>
      <c r="C22" s="293" t="s">
        <v>279</v>
      </c>
      <c r="D22" s="299">
        <v>596465</v>
      </c>
      <c r="E22" s="164">
        <v>596465</v>
      </c>
      <c r="F22" s="164">
        <v>438275</v>
      </c>
      <c r="G22" s="164">
        <v>55830</v>
      </c>
      <c r="H22" s="164">
        <v>0</v>
      </c>
      <c r="I22" s="299"/>
      <c r="J22" s="164"/>
      <c r="K22" s="164"/>
      <c r="L22" s="164"/>
      <c r="M22" s="164"/>
      <c r="N22" s="164"/>
      <c r="O22" s="164"/>
      <c r="P22" s="299">
        <f t="shared" si="2"/>
        <v>596465</v>
      </c>
      <c r="Q22" s="165">
        <v>1</v>
      </c>
    </row>
    <row r="23" spans="1:17" ht="15.75">
      <c r="A23" s="292" t="s">
        <v>280</v>
      </c>
      <c r="B23" s="292" t="s">
        <v>284</v>
      </c>
      <c r="C23" s="293" t="s">
        <v>281</v>
      </c>
      <c r="D23" s="299">
        <v>361345</v>
      </c>
      <c r="E23" s="164">
        <v>361345</v>
      </c>
      <c r="F23" s="164">
        <v>287235</v>
      </c>
      <c r="G23" s="164">
        <v>2850</v>
      </c>
      <c r="H23" s="164">
        <v>0</v>
      </c>
      <c r="I23" s="299"/>
      <c r="J23" s="164"/>
      <c r="K23" s="164"/>
      <c r="L23" s="164"/>
      <c r="M23" s="164"/>
      <c r="N23" s="164"/>
      <c r="O23" s="164"/>
      <c r="P23" s="299">
        <f t="shared" si="2"/>
        <v>361345</v>
      </c>
      <c r="Q23" s="165">
        <v>1</v>
      </c>
    </row>
    <row r="24" spans="1:17" ht="30">
      <c r="A24" s="248" t="s">
        <v>375</v>
      </c>
      <c r="B24" s="248" t="s">
        <v>376</v>
      </c>
      <c r="C24" s="293" t="s">
        <v>377</v>
      </c>
      <c r="D24" s="567">
        <v>2220620</v>
      </c>
      <c r="E24" s="164">
        <v>2220620</v>
      </c>
      <c r="F24" s="164">
        <v>1388390</v>
      </c>
      <c r="G24" s="164">
        <v>310150</v>
      </c>
      <c r="H24" s="164"/>
      <c r="I24" s="299"/>
      <c r="J24" s="164"/>
      <c r="K24" s="164"/>
      <c r="L24" s="164"/>
      <c r="M24" s="164"/>
      <c r="N24" s="164"/>
      <c r="O24" s="164"/>
      <c r="P24" s="299">
        <f t="shared" si="2"/>
        <v>2220620</v>
      </c>
      <c r="Q24" s="165"/>
    </row>
    <row r="25" spans="1:17" ht="16.5" customHeight="1">
      <c r="A25" s="248" t="s">
        <v>11</v>
      </c>
      <c r="B25" s="248" t="s">
        <v>83</v>
      </c>
      <c r="C25" s="297" t="s">
        <v>12</v>
      </c>
      <c r="D25" s="568">
        <v>65200</v>
      </c>
      <c r="E25" s="298">
        <v>65200</v>
      </c>
      <c r="F25" s="164"/>
      <c r="G25" s="164"/>
      <c r="H25" s="164">
        <v>0</v>
      </c>
      <c r="I25" s="299"/>
      <c r="J25" s="164"/>
      <c r="K25" s="164"/>
      <c r="L25" s="164"/>
      <c r="M25" s="164"/>
      <c r="N25" s="164"/>
      <c r="O25" s="164"/>
      <c r="P25" s="299">
        <f t="shared" si="2"/>
        <v>65200</v>
      </c>
      <c r="Q25" s="165">
        <v>1</v>
      </c>
    </row>
    <row r="26" spans="1:17" ht="45">
      <c r="A26" s="248" t="s">
        <v>288</v>
      </c>
      <c r="B26" s="248" t="s">
        <v>83</v>
      </c>
      <c r="C26" s="297" t="s">
        <v>289</v>
      </c>
      <c r="D26" s="568">
        <v>694300</v>
      </c>
      <c r="E26" s="298">
        <v>694300</v>
      </c>
      <c r="F26" s="164"/>
      <c r="G26" s="164"/>
      <c r="H26" s="164">
        <v>0</v>
      </c>
      <c r="I26" s="299">
        <v>0</v>
      </c>
      <c r="J26" s="164">
        <v>0</v>
      </c>
      <c r="K26" s="164">
        <v>0</v>
      </c>
      <c r="L26" s="164">
        <v>0</v>
      </c>
      <c r="M26" s="164">
        <v>0</v>
      </c>
      <c r="N26" s="164">
        <v>0</v>
      </c>
      <c r="O26" s="164">
        <v>0</v>
      </c>
      <c r="P26" s="299">
        <f t="shared" si="2"/>
        <v>694300</v>
      </c>
      <c r="Q26" s="165">
        <v>1</v>
      </c>
    </row>
    <row r="27" spans="1:17" ht="28.5">
      <c r="A27" s="302" t="s">
        <v>249</v>
      </c>
      <c r="B27" s="318" t="s">
        <v>98</v>
      </c>
      <c r="C27" s="304" t="s">
        <v>20</v>
      </c>
      <c r="D27" s="299">
        <f>SUM(D28:D67)</f>
        <v>83220128</v>
      </c>
      <c r="E27" s="299">
        <f aca="true" t="shared" si="4" ref="E27:P27">SUM(E28:E67)</f>
        <v>83220128</v>
      </c>
      <c r="F27" s="299">
        <f t="shared" si="4"/>
        <v>2671075</v>
      </c>
      <c r="G27" s="299">
        <f t="shared" si="4"/>
        <v>313940</v>
      </c>
      <c r="H27" s="299">
        <f t="shared" si="4"/>
        <v>0</v>
      </c>
      <c r="I27" s="299">
        <f t="shared" si="4"/>
        <v>522000</v>
      </c>
      <c r="J27" s="299">
        <f t="shared" si="4"/>
        <v>518402</v>
      </c>
      <c r="K27" s="299">
        <f t="shared" si="4"/>
        <v>113000</v>
      </c>
      <c r="L27" s="299">
        <f t="shared" si="4"/>
        <v>0</v>
      </c>
      <c r="M27" s="299">
        <f t="shared" si="4"/>
        <v>3598</v>
      </c>
      <c r="N27" s="299">
        <f t="shared" si="4"/>
        <v>0</v>
      </c>
      <c r="O27" s="299">
        <f t="shared" si="4"/>
        <v>0</v>
      </c>
      <c r="P27" s="299">
        <f t="shared" si="4"/>
        <v>83742128</v>
      </c>
      <c r="Q27" s="165">
        <v>1</v>
      </c>
    </row>
    <row r="28" spans="1:17" ht="90">
      <c r="A28" s="248" t="s">
        <v>147</v>
      </c>
      <c r="B28" s="248" t="s">
        <v>315</v>
      </c>
      <c r="C28" s="297" t="s">
        <v>148</v>
      </c>
      <c r="D28" s="457">
        <v>2610000</v>
      </c>
      <c r="E28" s="308">
        <v>2610000</v>
      </c>
      <c r="F28" s="308"/>
      <c r="G28" s="308"/>
      <c r="H28" s="309"/>
      <c r="I28" s="299"/>
      <c r="J28" s="307"/>
      <c r="K28" s="307"/>
      <c r="L28" s="307"/>
      <c r="M28" s="307"/>
      <c r="N28" s="307"/>
      <c r="O28" s="307"/>
      <c r="P28" s="299">
        <f t="shared" si="2"/>
        <v>2610000</v>
      </c>
      <c r="Q28" s="165"/>
    </row>
    <row r="29" spans="1:17" ht="90">
      <c r="A29" s="248" t="s">
        <v>149</v>
      </c>
      <c r="B29" s="248" t="s">
        <v>315</v>
      </c>
      <c r="C29" s="297" t="s">
        <v>150</v>
      </c>
      <c r="D29" s="457">
        <v>446000</v>
      </c>
      <c r="E29" s="308">
        <v>446000</v>
      </c>
      <c r="F29" s="308"/>
      <c r="G29" s="308"/>
      <c r="H29" s="309"/>
      <c r="I29" s="299"/>
      <c r="J29" s="307"/>
      <c r="K29" s="307"/>
      <c r="L29" s="307"/>
      <c r="M29" s="307"/>
      <c r="N29" s="307"/>
      <c r="O29" s="307"/>
      <c r="P29" s="299">
        <f t="shared" si="2"/>
        <v>446000</v>
      </c>
      <c r="Q29" s="165"/>
    </row>
    <row r="30" spans="1:17" ht="75" hidden="1">
      <c r="A30" s="248" t="s">
        <v>151</v>
      </c>
      <c r="B30" s="248" t="s">
        <v>315</v>
      </c>
      <c r="C30" s="297" t="s">
        <v>152</v>
      </c>
      <c r="D30" s="457"/>
      <c r="E30" s="308"/>
      <c r="F30" s="308"/>
      <c r="G30" s="308"/>
      <c r="H30" s="309"/>
      <c r="I30" s="459"/>
      <c r="J30" s="319"/>
      <c r="K30" s="319"/>
      <c r="L30" s="319"/>
      <c r="M30" s="319"/>
      <c r="N30" s="319"/>
      <c r="O30" s="319"/>
      <c r="P30" s="299">
        <f t="shared" si="2"/>
        <v>0</v>
      </c>
      <c r="Q30" s="165"/>
    </row>
    <row r="31" spans="1:17" ht="45">
      <c r="A31" s="248" t="s">
        <v>153</v>
      </c>
      <c r="B31" s="310" t="s">
        <v>315</v>
      </c>
      <c r="C31" s="311" t="s">
        <v>154</v>
      </c>
      <c r="D31" s="457">
        <v>350000</v>
      </c>
      <c r="E31" s="308">
        <v>350000</v>
      </c>
      <c r="F31" s="308"/>
      <c r="G31" s="308"/>
      <c r="H31" s="309"/>
      <c r="I31" s="299"/>
      <c r="J31" s="307"/>
      <c r="K31" s="307"/>
      <c r="L31" s="307"/>
      <c r="M31" s="307"/>
      <c r="N31" s="307"/>
      <c r="O31" s="307"/>
      <c r="P31" s="299">
        <f t="shared" si="2"/>
        <v>350000</v>
      </c>
      <c r="Q31" s="165"/>
    </row>
    <row r="32" spans="1:17" ht="45">
      <c r="A32" s="248" t="s">
        <v>155</v>
      </c>
      <c r="B32" s="248" t="s">
        <v>315</v>
      </c>
      <c r="C32" s="312" t="s">
        <v>156</v>
      </c>
      <c r="D32" s="457">
        <v>3000</v>
      </c>
      <c r="E32" s="308">
        <v>3000</v>
      </c>
      <c r="F32" s="308"/>
      <c r="G32" s="308"/>
      <c r="H32" s="309"/>
      <c r="I32" s="299"/>
      <c r="J32" s="307"/>
      <c r="K32" s="307"/>
      <c r="L32" s="307"/>
      <c r="M32" s="307"/>
      <c r="N32" s="307"/>
      <c r="O32" s="307"/>
      <c r="P32" s="299">
        <f t="shared" si="2"/>
        <v>3000</v>
      </c>
      <c r="Q32" s="165"/>
    </row>
    <row r="33" spans="1:17" ht="105">
      <c r="A33" s="248" t="s">
        <v>157</v>
      </c>
      <c r="B33" s="248" t="s">
        <v>220</v>
      </c>
      <c r="C33" s="313" t="s">
        <v>158</v>
      </c>
      <c r="D33" s="457">
        <v>1150000</v>
      </c>
      <c r="E33" s="308">
        <v>1150000</v>
      </c>
      <c r="F33" s="308"/>
      <c r="G33" s="308"/>
      <c r="H33" s="309"/>
      <c r="I33" s="299"/>
      <c r="J33" s="307"/>
      <c r="K33" s="307"/>
      <c r="L33" s="307"/>
      <c r="M33" s="307"/>
      <c r="N33" s="307"/>
      <c r="O33" s="307"/>
      <c r="P33" s="299">
        <f t="shared" si="2"/>
        <v>1150000</v>
      </c>
      <c r="Q33" s="165"/>
    </row>
    <row r="34" spans="1:17" ht="105">
      <c r="A34" s="248" t="s">
        <v>159</v>
      </c>
      <c r="B34" s="248" t="s">
        <v>220</v>
      </c>
      <c r="C34" s="313" t="s">
        <v>160</v>
      </c>
      <c r="D34" s="457">
        <v>122000</v>
      </c>
      <c r="E34" s="308">
        <v>122000</v>
      </c>
      <c r="F34" s="308"/>
      <c r="G34" s="308"/>
      <c r="H34" s="309"/>
      <c r="I34" s="299"/>
      <c r="J34" s="307"/>
      <c r="K34" s="307"/>
      <c r="L34" s="307"/>
      <c r="M34" s="307"/>
      <c r="N34" s="307"/>
      <c r="O34" s="307"/>
      <c r="P34" s="299">
        <f t="shared" si="2"/>
        <v>122000</v>
      </c>
      <c r="Q34" s="165"/>
    </row>
    <row r="35" spans="1:17" ht="90" hidden="1">
      <c r="A35" s="248" t="s">
        <v>161</v>
      </c>
      <c r="B35" s="248" t="s">
        <v>220</v>
      </c>
      <c r="C35" s="313" t="s">
        <v>162</v>
      </c>
      <c r="D35" s="457"/>
      <c r="E35" s="308"/>
      <c r="F35" s="308"/>
      <c r="G35" s="308"/>
      <c r="H35" s="309"/>
      <c r="I35" s="299"/>
      <c r="J35" s="307"/>
      <c r="K35" s="307"/>
      <c r="L35" s="307"/>
      <c r="M35" s="307"/>
      <c r="N35" s="307"/>
      <c r="O35" s="307"/>
      <c r="P35" s="299">
        <f t="shared" si="2"/>
        <v>0</v>
      </c>
      <c r="Q35" s="165"/>
    </row>
    <row r="36" spans="1:17" ht="180">
      <c r="A36" s="248" t="s">
        <v>163</v>
      </c>
      <c r="B36" s="248" t="s">
        <v>220</v>
      </c>
      <c r="C36" s="313" t="s">
        <v>164</v>
      </c>
      <c r="D36" s="457">
        <v>510000</v>
      </c>
      <c r="E36" s="308">
        <v>510000</v>
      </c>
      <c r="F36" s="308"/>
      <c r="G36" s="308"/>
      <c r="H36" s="309"/>
      <c r="I36" s="299"/>
      <c r="J36" s="307"/>
      <c r="K36" s="307"/>
      <c r="L36" s="307"/>
      <c r="M36" s="307"/>
      <c r="N36" s="307"/>
      <c r="O36" s="307"/>
      <c r="P36" s="299">
        <f t="shared" si="2"/>
        <v>510000</v>
      </c>
      <c r="Q36" s="165"/>
    </row>
    <row r="37" spans="1:17" ht="180">
      <c r="A37" s="248" t="s">
        <v>165</v>
      </c>
      <c r="B37" s="248" t="s">
        <v>220</v>
      </c>
      <c r="C37" s="313" t="s">
        <v>166</v>
      </c>
      <c r="D37" s="457">
        <v>147000</v>
      </c>
      <c r="E37" s="308">
        <v>147000</v>
      </c>
      <c r="F37" s="308"/>
      <c r="G37" s="308"/>
      <c r="H37" s="309"/>
      <c r="I37" s="299"/>
      <c r="J37" s="307"/>
      <c r="K37" s="307"/>
      <c r="L37" s="307"/>
      <c r="M37" s="307"/>
      <c r="N37" s="307"/>
      <c r="O37" s="307"/>
      <c r="P37" s="299">
        <f t="shared" si="2"/>
        <v>147000</v>
      </c>
      <c r="Q37" s="165"/>
    </row>
    <row r="38" spans="1:17" ht="45">
      <c r="A38" s="248" t="s">
        <v>167</v>
      </c>
      <c r="B38" s="248" t="s">
        <v>220</v>
      </c>
      <c r="C38" s="313" t="s">
        <v>168</v>
      </c>
      <c r="D38" s="457">
        <v>360200</v>
      </c>
      <c r="E38" s="308">
        <v>360200</v>
      </c>
      <c r="F38" s="308"/>
      <c r="G38" s="308"/>
      <c r="H38" s="309"/>
      <c r="I38" s="299"/>
      <c r="J38" s="307"/>
      <c r="K38" s="307"/>
      <c r="L38" s="307"/>
      <c r="M38" s="307"/>
      <c r="N38" s="307"/>
      <c r="O38" s="307"/>
      <c r="P38" s="299">
        <f t="shared" si="2"/>
        <v>360200</v>
      </c>
      <c r="Q38" s="165"/>
    </row>
    <row r="39" spans="1:17" ht="30" hidden="1">
      <c r="A39" s="248" t="s">
        <v>169</v>
      </c>
      <c r="B39" s="248" t="s">
        <v>220</v>
      </c>
      <c r="C39" s="313" t="s">
        <v>170</v>
      </c>
      <c r="D39" s="457"/>
      <c r="E39" s="308"/>
      <c r="F39" s="308"/>
      <c r="G39" s="308"/>
      <c r="H39" s="309"/>
      <c r="I39" s="299"/>
      <c r="J39" s="307"/>
      <c r="K39" s="307"/>
      <c r="L39" s="307"/>
      <c r="M39" s="307"/>
      <c r="N39" s="307"/>
      <c r="O39" s="307"/>
      <c r="P39" s="299">
        <f t="shared" si="2"/>
        <v>0</v>
      </c>
      <c r="Q39" s="165"/>
    </row>
    <row r="40" spans="1:17" ht="30">
      <c r="A40" s="314" t="s">
        <v>171</v>
      </c>
      <c r="B40" s="314" t="s">
        <v>220</v>
      </c>
      <c r="C40" s="313" t="s">
        <v>172</v>
      </c>
      <c r="D40" s="458">
        <v>520000</v>
      </c>
      <c r="E40" s="315">
        <v>520000</v>
      </c>
      <c r="F40" s="315"/>
      <c r="G40" s="315"/>
      <c r="H40" s="316"/>
      <c r="I40" s="299"/>
      <c r="J40" s="307"/>
      <c r="K40" s="307"/>
      <c r="L40" s="307"/>
      <c r="M40" s="307"/>
      <c r="N40" s="307"/>
      <c r="O40" s="307"/>
      <c r="P40" s="299">
        <f t="shared" si="2"/>
        <v>520000</v>
      </c>
      <c r="Q40" s="165"/>
    </row>
    <row r="41" spans="1:17" ht="30">
      <c r="A41" s="314" t="s">
        <v>173</v>
      </c>
      <c r="B41" s="314" t="s">
        <v>220</v>
      </c>
      <c r="C41" s="313" t="s">
        <v>174</v>
      </c>
      <c r="D41" s="458">
        <v>141200</v>
      </c>
      <c r="E41" s="315">
        <v>141200</v>
      </c>
      <c r="F41" s="315"/>
      <c r="G41" s="315"/>
      <c r="H41" s="316"/>
      <c r="I41" s="299"/>
      <c r="J41" s="307"/>
      <c r="K41" s="307"/>
      <c r="L41" s="307"/>
      <c r="M41" s="307"/>
      <c r="N41" s="307"/>
      <c r="O41" s="307"/>
      <c r="P41" s="299">
        <f t="shared" si="2"/>
        <v>141200</v>
      </c>
      <c r="Q41" s="165"/>
    </row>
    <row r="42" spans="1:17" ht="15.75">
      <c r="A42" s="248" t="s">
        <v>175</v>
      </c>
      <c r="B42" s="248" t="s">
        <v>318</v>
      </c>
      <c r="C42" s="313" t="s">
        <v>176</v>
      </c>
      <c r="D42" s="458">
        <v>216000</v>
      </c>
      <c r="E42" s="315">
        <v>216000</v>
      </c>
      <c r="F42" s="315"/>
      <c r="G42" s="315"/>
      <c r="H42" s="316"/>
      <c r="I42" s="299"/>
      <c r="J42" s="307"/>
      <c r="K42" s="307"/>
      <c r="L42" s="307"/>
      <c r="M42" s="307"/>
      <c r="N42" s="307"/>
      <c r="O42" s="307"/>
      <c r="P42" s="299">
        <f t="shared" si="2"/>
        <v>216000</v>
      </c>
      <c r="Q42" s="165"/>
    </row>
    <row r="43" spans="1:17" ht="30">
      <c r="A43" s="248" t="s">
        <v>177</v>
      </c>
      <c r="B43" s="248" t="s">
        <v>318</v>
      </c>
      <c r="C43" s="313" t="s">
        <v>58</v>
      </c>
      <c r="D43" s="458">
        <v>140000</v>
      </c>
      <c r="E43" s="315">
        <v>140000</v>
      </c>
      <c r="F43" s="315"/>
      <c r="G43" s="315"/>
      <c r="H43" s="316"/>
      <c r="I43" s="299"/>
      <c r="J43" s="307"/>
      <c r="K43" s="307"/>
      <c r="L43" s="307"/>
      <c r="M43" s="307"/>
      <c r="N43" s="307"/>
      <c r="O43" s="307"/>
      <c r="P43" s="299">
        <f t="shared" si="2"/>
        <v>140000</v>
      </c>
      <c r="Q43" s="165"/>
    </row>
    <row r="44" spans="1:17" ht="15.75">
      <c r="A44" s="292" t="s">
        <v>178</v>
      </c>
      <c r="B44" s="292" t="s">
        <v>318</v>
      </c>
      <c r="C44" s="313" t="s">
        <v>179</v>
      </c>
      <c r="D44" s="458">
        <v>15269000</v>
      </c>
      <c r="E44" s="315">
        <v>15269000</v>
      </c>
      <c r="F44" s="315"/>
      <c r="G44" s="315"/>
      <c r="H44" s="316"/>
      <c r="I44" s="299"/>
      <c r="J44" s="307"/>
      <c r="K44" s="307"/>
      <c r="L44" s="307"/>
      <c r="M44" s="307"/>
      <c r="N44" s="307"/>
      <c r="O44" s="307"/>
      <c r="P44" s="299">
        <f t="shared" si="2"/>
        <v>15269000</v>
      </c>
      <c r="Q44" s="165"/>
    </row>
    <row r="45" spans="1:17" ht="30">
      <c r="A45" s="248" t="s">
        <v>180</v>
      </c>
      <c r="B45" s="248" t="s">
        <v>318</v>
      </c>
      <c r="C45" s="313" t="s">
        <v>181</v>
      </c>
      <c r="D45" s="458">
        <v>2150000</v>
      </c>
      <c r="E45" s="315">
        <v>2150000</v>
      </c>
      <c r="F45" s="315"/>
      <c r="G45" s="315"/>
      <c r="H45" s="316"/>
      <c r="I45" s="299"/>
      <c r="J45" s="307"/>
      <c r="K45" s="307"/>
      <c r="L45" s="307"/>
      <c r="M45" s="307"/>
      <c r="N45" s="307"/>
      <c r="O45" s="307"/>
      <c r="P45" s="299">
        <f t="shared" si="2"/>
        <v>2150000</v>
      </c>
      <c r="Q45" s="165"/>
    </row>
    <row r="46" spans="1:17" ht="15.75">
      <c r="A46" s="248" t="s">
        <v>182</v>
      </c>
      <c r="B46" s="248" t="s">
        <v>318</v>
      </c>
      <c r="C46" s="313" t="s">
        <v>183</v>
      </c>
      <c r="D46" s="458">
        <v>1500000</v>
      </c>
      <c r="E46" s="315">
        <v>1500000</v>
      </c>
      <c r="F46" s="315"/>
      <c r="G46" s="315"/>
      <c r="H46" s="316"/>
      <c r="I46" s="299"/>
      <c r="J46" s="307"/>
      <c r="K46" s="307"/>
      <c r="L46" s="307"/>
      <c r="M46" s="307"/>
      <c r="N46" s="307"/>
      <c r="O46" s="307"/>
      <c r="P46" s="299">
        <f t="shared" si="2"/>
        <v>1500000</v>
      </c>
      <c r="Q46" s="165"/>
    </row>
    <row r="47" spans="1:17" ht="75">
      <c r="A47" s="248" t="s">
        <v>184</v>
      </c>
      <c r="B47" s="248" t="s">
        <v>318</v>
      </c>
      <c r="C47" s="313" t="s">
        <v>209</v>
      </c>
      <c r="D47" s="458">
        <v>550000</v>
      </c>
      <c r="E47" s="315">
        <v>550000</v>
      </c>
      <c r="F47" s="315"/>
      <c r="G47" s="315"/>
      <c r="H47" s="316"/>
      <c r="I47" s="299"/>
      <c r="J47" s="307"/>
      <c r="K47" s="307"/>
      <c r="L47" s="307"/>
      <c r="M47" s="307"/>
      <c r="N47" s="307"/>
      <c r="O47" s="307"/>
      <c r="P47" s="299">
        <f t="shared" si="2"/>
        <v>550000</v>
      </c>
      <c r="Q47" s="165"/>
    </row>
    <row r="48" spans="1:17" ht="15.75">
      <c r="A48" s="248" t="s">
        <v>185</v>
      </c>
      <c r="B48" s="248" t="s">
        <v>318</v>
      </c>
      <c r="C48" s="313" t="s">
        <v>186</v>
      </c>
      <c r="D48" s="458">
        <v>70000</v>
      </c>
      <c r="E48" s="315">
        <v>70000</v>
      </c>
      <c r="F48" s="315"/>
      <c r="G48" s="315"/>
      <c r="H48" s="316"/>
      <c r="I48" s="299"/>
      <c r="J48" s="307"/>
      <c r="K48" s="307"/>
      <c r="L48" s="307"/>
      <c r="M48" s="307"/>
      <c r="N48" s="307"/>
      <c r="O48" s="307"/>
      <c r="P48" s="299">
        <f t="shared" si="2"/>
        <v>70000</v>
      </c>
      <c r="Q48" s="165"/>
    </row>
    <row r="49" spans="1:17" ht="30">
      <c r="A49" s="248" t="s">
        <v>187</v>
      </c>
      <c r="B49" s="248" t="s">
        <v>318</v>
      </c>
      <c r="C49" s="313" t="s">
        <v>188</v>
      </c>
      <c r="D49" s="458">
        <v>12012000</v>
      </c>
      <c r="E49" s="315">
        <v>12012000</v>
      </c>
      <c r="F49" s="315"/>
      <c r="G49" s="315"/>
      <c r="H49" s="316"/>
      <c r="I49" s="299"/>
      <c r="J49" s="307"/>
      <c r="K49" s="307"/>
      <c r="L49" s="307"/>
      <c r="M49" s="307"/>
      <c r="N49" s="307"/>
      <c r="O49" s="307"/>
      <c r="P49" s="299">
        <f t="shared" si="2"/>
        <v>12012000</v>
      </c>
      <c r="Q49" s="165"/>
    </row>
    <row r="50" spans="1:17" ht="45">
      <c r="A50" s="248" t="s">
        <v>189</v>
      </c>
      <c r="B50" s="248" t="s">
        <v>312</v>
      </c>
      <c r="C50" s="313" t="s">
        <v>190</v>
      </c>
      <c r="D50" s="458">
        <v>31024000</v>
      </c>
      <c r="E50" s="315">
        <v>31024000</v>
      </c>
      <c r="F50" s="315"/>
      <c r="G50" s="315"/>
      <c r="H50" s="316"/>
      <c r="I50" s="299"/>
      <c r="J50" s="307"/>
      <c r="K50" s="307"/>
      <c r="L50" s="307"/>
      <c r="M50" s="307"/>
      <c r="N50" s="307"/>
      <c r="O50" s="307"/>
      <c r="P50" s="299">
        <f t="shared" si="2"/>
        <v>31024000</v>
      </c>
      <c r="Q50" s="165"/>
    </row>
    <row r="51" spans="1:17" ht="45">
      <c r="A51" s="248" t="s">
        <v>191</v>
      </c>
      <c r="B51" s="248" t="s">
        <v>312</v>
      </c>
      <c r="C51" s="313" t="s">
        <v>192</v>
      </c>
      <c r="D51" s="458">
        <v>3948200</v>
      </c>
      <c r="E51" s="315">
        <v>3948200</v>
      </c>
      <c r="F51" s="315"/>
      <c r="G51" s="315"/>
      <c r="H51" s="316"/>
      <c r="I51" s="299"/>
      <c r="J51" s="307"/>
      <c r="K51" s="307"/>
      <c r="L51" s="307"/>
      <c r="M51" s="307"/>
      <c r="N51" s="307"/>
      <c r="O51" s="307"/>
      <c r="P51" s="299">
        <f t="shared" si="2"/>
        <v>3948200</v>
      </c>
      <c r="Q51" s="165"/>
    </row>
    <row r="52" spans="1:17" ht="60" hidden="1">
      <c r="A52" s="248" t="s">
        <v>207</v>
      </c>
      <c r="B52" s="248" t="s">
        <v>318</v>
      </c>
      <c r="C52" s="313" t="s">
        <v>208</v>
      </c>
      <c r="D52" s="458"/>
      <c r="E52" s="315"/>
      <c r="F52" s="315"/>
      <c r="G52" s="315"/>
      <c r="H52" s="316"/>
      <c r="I52" s="299"/>
      <c r="J52" s="307"/>
      <c r="K52" s="307"/>
      <c r="L52" s="307"/>
      <c r="M52" s="307"/>
      <c r="N52" s="307"/>
      <c r="O52" s="307"/>
      <c r="P52" s="299">
        <f t="shared" si="2"/>
        <v>0</v>
      </c>
      <c r="Q52" s="165"/>
    </row>
    <row r="53" spans="1:17" ht="15.75">
      <c r="A53" s="294" t="s">
        <v>250</v>
      </c>
      <c r="B53" s="295" t="s">
        <v>100</v>
      </c>
      <c r="C53" s="305" t="s">
        <v>251</v>
      </c>
      <c r="D53" s="459">
        <v>60400</v>
      </c>
      <c r="E53" s="164">
        <v>60400</v>
      </c>
      <c r="F53" s="315"/>
      <c r="G53" s="315"/>
      <c r="H53" s="316"/>
      <c r="I53" s="299"/>
      <c r="J53" s="307"/>
      <c r="K53" s="307"/>
      <c r="L53" s="307"/>
      <c r="M53" s="307"/>
      <c r="N53" s="307"/>
      <c r="O53" s="307"/>
      <c r="P53" s="299">
        <f t="shared" si="2"/>
        <v>60400</v>
      </c>
      <c r="Q53" s="165"/>
    </row>
    <row r="54" spans="1:17" ht="30">
      <c r="A54" s="248" t="s">
        <v>210</v>
      </c>
      <c r="B54" s="248" t="s">
        <v>316</v>
      </c>
      <c r="C54" s="313" t="s">
        <v>329</v>
      </c>
      <c r="D54" s="458">
        <v>910000</v>
      </c>
      <c r="E54" s="315">
        <v>910000</v>
      </c>
      <c r="F54" s="315"/>
      <c r="G54" s="315"/>
      <c r="H54" s="316"/>
      <c r="I54" s="299"/>
      <c r="J54" s="307"/>
      <c r="K54" s="307"/>
      <c r="L54" s="307"/>
      <c r="M54" s="307"/>
      <c r="N54" s="307"/>
      <c r="O54" s="307"/>
      <c r="P54" s="299">
        <f t="shared" si="2"/>
        <v>910000</v>
      </c>
      <c r="Q54" s="165"/>
    </row>
    <row r="55" spans="1:17" ht="75" hidden="1">
      <c r="A55" s="248" t="s">
        <v>193</v>
      </c>
      <c r="B55" s="248" t="s">
        <v>312</v>
      </c>
      <c r="C55" s="313" t="s">
        <v>194</v>
      </c>
      <c r="D55" s="458"/>
      <c r="E55" s="315"/>
      <c r="F55" s="315"/>
      <c r="G55" s="315"/>
      <c r="H55" s="316"/>
      <c r="I55" s="299"/>
      <c r="J55" s="307"/>
      <c r="K55" s="307"/>
      <c r="L55" s="307"/>
      <c r="M55" s="307"/>
      <c r="N55" s="307"/>
      <c r="O55" s="307"/>
      <c r="P55" s="299">
        <f t="shared" si="2"/>
        <v>0</v>
      </c>
      <c r="Q55" s="165"/>
    </row>
    <row r="56" spans="1:17" ht="30">
      <c r="A56" s="248" t="s">
        <v>195</v>
      </c>
      <c r="B56" s="248" t="s">
        <v>315</v>
      </c>
      <c r="C56" s="297" t="s">
        <v>196</v>
      </c>
      <c r="D56" s="458">
        <v>13300</v>
      </c>
      <c r="E56" s="315">
        <v>13300</v>
      </c>
      <c r="F56" s="315"/>
      <c r="G56" s="315"/>
      <c r="H56" s="316"/>
      <c r="I56" s="299"/>
      <c r="J56" s="307"/>
      <c r="K56" s="307"/>
      <c r="L56" s="307"/>
      <c r="M56" s="307"/>
      <c r="N56" s="307"/>
      <c r="O56" s="307"/>
      <c r="P56" s="299">
        <f t="shared" si="2"/>
        <v>13300</v>
      </c>
      <c r="Q56" s="165"/>
    </row>
    <row r="57" spans="1:17" ht="15.75">
      <c r="A57" s="248" t="s">
        <v>10</v>
      </c>
      <c r="B57" s="248" t="s">
        <v>318</v>
      </c>
      <c r="C57" s="297" t="s">
        <v>47</v>
      </c>
      <c r="D57" s="458">
        <v>20000</v>
      </c>
      <c r="E57" s="315">
        <v>20000</v>
      </c>
      <c r="F57" s="315"/>
      <c r="G57" s="315"/>
      <c r="H57" s="316"/>
      <c r="I57" s="299"/>
      <c r="J57" s="307"/>
      <c r="K57" s="307"/>
      <c r="L57" s="307"/>
      <c r="M57" s="307"/>
      <c r="N57" s="307"/>
      <c r="O57" s="307"/>
      <c r="P57" s="299">
        <f t="shared" si="2"/>
        <v>20000</v>
      </c>
      <c r="Q57" s="165"/>
    </row>
    <row r="58" spans="1:17" ht="30">
      <c r="A58" s="248" t="s">
        <v>304</v>
      </c>
      <c r="B58" s="248" t="s">
        <v>318</v>
      </c>
      <c r="C58" s="297" t="s">
        <v>285</v>
      </c>
      <c r="D58" s="458">
        <v>488248</v>
      </c>
      <c r="E58" s="315">
        <v>488248</v>
      </c>
      <c r="F58" s="315">
        <v>365095</v>
      </c>
      <c r="G58" s="315">
        <v>33065</v>
      </c>
      <c r="H58" s="316"/>
      <c r="I58" s="299"/>
      <c r="J58" s="307"/>
      <c r="K58" s="307"/>
      <c r="L58" s="307"/>
      <c r="M58" s="307"/>
      <c r="N58" s="307"/>
      <c r="O58" s="307"/>
      <c r="P58" s="299">
        <f t="shared" si="2"/>
        <v>488248</v>
      </c>
      <c r="Q58" s="165"/>
    </row>
    <row r="59" spans="1:17" ht="30">
      <c r="A59" s="248" t="s">
        <v>305</v>
      </c>
      <c r="B59" s="248" t="s">
        <v>318</v>
      </c>
      <c r="C59" s="297" t="s">
        <v>286</v>
      </c>
      <c r="D59" s="458">
        <v>5000</v>
      </c>
      <c r="E59" s="315">
        <v>5000</v>
      </c>
      <c r="F59" s="315"/>
      <c r="G59" s="315"/>
      <c r="H59" s="316"/>
      <c r="I59" s="299"/>
      <c r="J59" s="307"/>
      <c r="K59" s="307"/>
      <c r="L59" s="307"/>
      <c r="M59" s="307"/>
      <c r="N59" s="307"/>
      <c r="O59" s="307"/>
      <c r="P59" s="299">
        <f t="shared" si="2"/>
        <v>5000</v>
      </c>
      <c r="Q59" s="165"/>
    </row>
    <row r="60" spans="1:17" ht="30">
      <c r="A60" s="248" t="s">
        <v>306</v>
      </c>
      <c r="B60" s="248" t="s">
        <v>318</v>
      </c>
      <c r="C60" s="297" t="s">
        <v>308</v>
      </c>
      <c r="D60" s="458">
        <v>6100</v>
      </c>
      <c r="E60" s="315">
        <v>6100</v>
      </c>
      <c r="F60" s="315"/>
      <c r="G60" s="315"/>
      <c r="H60" s="316"/>
      <c r="I60" s="299"/>
      <c r="J60" s="307"/>
      <c r="K60" s="307"/>
      <c r="L60" s="307"/>
      <c r="M60" s="307"/>
      <c r="N60" s="307"/>
      <c r="O60" s="307"/>
      <c r="P60" s="299">
        <f t="shared" si="2"/>
        <v>6100</v>
      </c>
      <c r="Q60" s="165"/>
    </row>
    <row r="61" spans="1:17" ht="45">
      <c r="A61" s="248" t="s">
        <v>309</v>
      </c>
      <c r="B61" s="248" t="s">
        <v>318</v>
      </c>
      <c r="C61" s="297" t="s">
        <v>287</v>
      </c>
      <c r="D61" s="458">
        <v>2400</v>
      </c>
      <c r="E61" s="315">
        <v>2400</v>
      </c>
      <c r="F61" s="315"/>
      <c r="G61" s="315"/>
      <c r="H61" s="316"/>
      <c r="I61" s="299"/>
      <c r="J61" s="307"/>
      <c r="K61" s="307"/>
      <c r="L61" s="307"/>
      <c r="M61" s="307"/>
      <c r="N61" s="307"/>
      <c r="O61" s="307"/>
      <c r="P61" s="299">
        <f t="shared" si="2"/>
        <v>2400</v>
      </c>
      <c r="Q61" s="165"/>
    </row>
    <row r="62" spans="1:17" ht="30">
      <c r="A62" s="248" t="s">
        <v>310</v>
      </c>
      <c r="B62" s="248" t="s">
        <v>318</v>
      </c>
      <c r="C62" s="297" t="s">
        <v>133</v>
      </c>
      <c r="D62" s="458">
        <v>1500</v>
      </c>
      <c r="E62" s="315">
        <v>1500</v>
      </c>
      <c r="F62" s="315"/>
      <c r="G62" s="315"/>
      <c r="H62" s="316"/>
      <c r="I62" s="299"/>
      <c r="J62" s="307"/>
      <c r="K62" s="307"/>
      <c r="L62" s="307"/>
      <c r="M62" s="307"/>
      <c r="N62" s="307"/>
      <c r="O62" s="307"/>
      <c r="P62" s="299">
        <f t="shared" si="2"/>
        <v>1500</v>
      </c>
      <c r="Q62" s="165"/>
    </row>
    <row r="63" spans="1:17" ht="30">
      <c r="A63" s="248" t="s">
        <v>197</v>
      </c>
      <c r="B63" s="248" t="s">
        <v>317</v>
      </c>
      <c r="C63" s="297" t="s">
        <v>198</v>
      </c>
      <c r="D63" s="458">
        <v>3159480</v>
      </c>
      <c r="E63" s="315">
        <v>3159480</v>
      </c>
      <c r="F63" s="315">
        <v>2305980</v>
      </c>
      <c r="G63" s="315">
        <v>280875</v>
      </c>
      <c r="H63" s="316"/>
      <c r="I63" s="459">
        <v>522000</v>
      </c>
      <c r="J63" s="319">
        <v>518402</v>
      </c>
      <c r="K63" s="319">
        <v>113000</v>
      </c>
      <c r="L63" s="319"/>
      <c r="M63" s="319">
        <v>3598</v>
      </c>
      <c r="N63" s="319"/>
      <c r="O63" s="319"/>
      <c r="P63" s="299">
        <f t="shared" si="2"/>
        <v>3681480</v>
      </c>
      <c r="Q63" s="165"/>
    </row>
    <row r="64" spans="1:17" ht="90">
      <c r="A64" s="248" t="s">
        <v>199</v>
      </c>
      <c r="B64" s="248" t="s">
        <v>316</v>
      </c>
      <c r="C64" s="317" t="s">
        <v>200</v>
      </c>
      <c r="D64" s="458">
        <v>142000</v>
      </c>
      <c r="E64" s="315">
        <v>142000</v>
      </c>
      <c r="F64" s="315"/>
      <c r="G64" s="315"/>
      <c r="H64" s="316"/>
      <c r="I64" s="299"/>
      <c r="J64" s="307"/>
      <c r="K64" s="307"/>
      <c r="L64" s="307"/>
      <c r="M64" s="307"/>
      <c r="N64" s="307"/>
      <c r="O64" s="307"/>
      <c r="P64" s="299">
        <f t="shared" si="2"/>
        <v>142000</v>
      </c>
      <c r="Q64" s="165"/>
    </row>
    <row r="65" spans="1:17" ht="90">
      <c r="A65" s="248" t="s">
        <v>201</v>
      </c>
      <c r="B65" s="248" t="s">
        <v>312</v>
      </c>
      <c r="C65" s="297" t="s">
        <v>202</v>
      </c>
      <c r="D65" s="458">
        <v>30000</v>
      </c>
      <c r="E65" s="315">
        <v>30000</v>
      </c>
      <c r="F65" s="315"/>
      <c r="G65" s="315"/>
      <c r="H65" s="316"/>
      <c r="I65" s="299"/>
      <c r="J65" s="307"/>
      <c r="K65" s="307"/>
      <c r="L65" s="307"/>
      <c r="M65" s="307"/>
      <c r="N65" s="307"/>
      <c r="O65" s="307"/>
      <c r="P65" s="299">
        <f t="shared" si="2"/>
        <v>30000</v>
      </c>
      <c r="Q65" s="165"/>
    </row>
    <row r="66" spans="1:17" ht="30">
      <c r="A66" s="292" t="s">
        <v>122</v>
      </c>
      <c r="B66" s="292" t="s">
        <v>315</v>
      </c>
      <c r="C66" s="297" t="s">
        <v>203</v>
      </c>
      <c r="D66" s="458">
        <v>43100</v>
      </c>
      <c r="E66" s="315">
        <v>43100</v>
      </c>
      <c r="F66" s="315"/>
      <c r="G66" s="315"/>
      <c r="H66" s="316"/>
      <c r="I66" s="299"/>
      <c r="J66" s="307"/>
      <c r="K66" s="307"/>
      <c r="L66" s="307"/>
      <c r="M66" s="307"/>
      <c r="N66" s="307"/>
      <c r="O66" s="307"/>
      <c r="P66" s="299">
        <f t="shared" si="2"/>
        <v>43100</v>
      </c>
      <c r="Q66" s="165"/>
    </row>
    <row r="67" spans="1:17" ht="30">
      <c r="A67" s="248" t="s">
        <v>204</v>
      </c>
      <c r="B67" s="248" t="s">
        <v>316</v>
      </c>
      <c r="C67" s="297" t="s">
        <v>205</v>
      </c>
      <c r="D67" s="458">
        <v>5100000</v>
      </c>
      <c r="E67" s="315">
        <v>5100000</v>
      </c>
      <c r="F67" s="315"/>
      <c r="G67" s="315"/>
      <c r="H67" s="316"/>
      <c r="I67" s="299"/>
      <c r="J67" s="307"/>
      <c r="K67" s="307"/>
      <c r="L67" s="307"/>
      <c r="M67" s="307"/>
      <c r="N67" s="307"/>
      <c r="O67" s="307"/>
      <c r="P67" s="299">
        <f t="shared" si="2"/>
        <v>5100000</v>
      </c>
      <c r="Q67" s="165"/>
    </row>
    <row r="68" spans="1:17" ht="15.75">
      <c r="A68" s="302" t="s">
        <v>253</v>
      </c>
      <c r="B68" s="318" t="s">
        <v>98</v>
      </c>
      <c r="C68" s="304" t="s">
        <v>225</v>
      </c>
      <c r="D68" s="299">
        <f>SUM(D69:D74)</f>
        <v>4300410</v>
      </c>
      <c r="E68" s="299">
        <f aca="true" t="shared" si="5" ref="E68:P68">SUM(E69:E74)</f>
        <v>4300410</v>
      </c>
      <c r="F68" s="299">
        <f t="shared" si="5"/>
        <v>2826150</v>
      </c>
      <c r="G68" s="299">
        <f t="shared" si="5"/>
        <v>799470</v>
      </c>
      <c r="H68" s="299">
        <f t="shared" si="5"/>
        <v>0</v>
      </c>
      <c r="I68" s="299">
        <f t="shared" si="5"/>
        <v>129200</v>
      </c>
      <c r="J68" s="299">
        <f t="shared" si="5"/>
        <v>101200</v>
      </c>
      <c r="K68" s="299">
        <f t="shared" si="5"/>
        <v>25100</v>
      </c>
      <c r="L68" s="299">
        <f t="shared" si="5"/>
        <v>1350</v>
      </c>
      <c r="M68" s="299">
        <f t="shared" si="5"/>
        <v>28000</v>
      </c>
      <c r="N68" s="299">
        <f t="shared" si="5"/>
        <v>22000</v>
      </c>
      <c r="O68" s="299">
        <f t="shared" si="5"/>
        <v>22000</v>
      </c>
      <c r="P68" s="299">
        <f t="shared" si="5"/>
        <v>4429610</v>
      </c>
      <c r="Q68" s="165">
        <v>0</v>
      </c>
    </row>
    <row r="69" spans="1:17" ht="30">
      <c r="A69" s="294" t="s">
        <v>254</v>
      </c>
      <c r="B69" s="295" t="s">
        <v>101</v>
      </c>
      <c r="C69" s="305" t="s">
        <v>255</v>
      </c>
      <c r="D69" s="299">
        <v>14000</v>
      </c>
      <c r="E69" s="164">
        <v>14000</v>
      </c>
      <c r="F69" s="164"/>
      <c r="G69" s="164">
        <v>0</v>
      </c>
      <c r="H69" s="164">
        <v>0</v>
      </c>
      <c r="I69" s="299">
        <v>0</v>
      </c>
      <c r="J69" s="164">
        <v>0</v>
      </c>
      <c r="K69" s="164">
        <v>0</v>
      </c>
      <c r="L69" s="164">
        <v>0</v>
      </c>
      <c r="M69" s="164">
        <v>0</v>
      </c>
      <c r="N69" s="164">
        <v>0</v>
      </c>
      <c r="O69" s="164">
        <v>0</v>
      </c>
      <c r="P69" s="299">
        <f t="shared" si="2"/>
        <v>14000</v>
      </c>
      <c r="Q69" s="165">
        <v>1</v>
      </c>
    </row>
    <row r="70" spans="1:17" ht="15.75">
      <c r="A70" s="294" t="s">
        <v>256</v>
      </c>
      <c r="B70" s="321" t="s">
        <v>322</v>
      </c>
      <c r="C70" s="305" t="s">
        <v>257</v>
      </c>
      <c r="D70" s="299">
        <v>1507570</v>
      </c>
      <c r="E70" s="164">
        <v>1507570</v>
      </c>
      <c r="F70" s="164">
        <v>1083350</v>
      </c>
      <c r="G70" s="164">
        <v>182040</v>
      </c>
      <c r="H70" s="164">
        <v>0</v>
      </c>
      <c r="I70" s="299">
        <v>34000</v>
      </c>
      <c r="J70" s="164">
        <v>12000</v>
      </c>
      <c r="K70" s="164"/>
      <c r="L70" s="164">
        <v>300</v>
      </c>
      <c r="M70" s="164">
        <v>22000</v>
      </c>
      <c r="N70" s="164">
        <v>22000</v>
      </c>
      <c r="O70" s="164">
        <v>22000</v>
      </c>
      <c r="P70" s="299">
        <f t="shared" si="2"/>
        <v>1541570</v>
      </c>
      <c r="Q70" s="165">
        <v>1</v>
      </c>
    </row>
    <row r="71" spans="1:17" ht="15.75">
      <c r="A71" s="294" t="s">
        <v>258</v>
      </c>
      <c r="B71" s="295" t="s">
        <v>322</v>
      </c>
      <c r="C71" s="305" t="s">
        <v>259</v>
      </c>
      <c r="D71" s="299">
        <v>264960</v>
      </c>
      <c r="E71" s="164">
        <v>264960</v>
      </c>
      <c r="F71" s="164">
        <v>165030</v>
      </c>
      <c r="G71" s="164">
        <v>46960</v>
      </c>
      <c r="H71" s="164"/>
      <c r="I71" s="299">
        <v>2200</v>
      </c>
      <c r="J71" s="164">
        <v>2200</v>
      </c>
      <c r="K71" s="164"/>
      <c r="L71" s="164">
        <v>50</v>
      </c>
      <c r="M71" s="164"/>
      <c r="N71" s="164"/>
      <c r="O71" s="164"/>
      <c r="P71" s="299">
        <f t="shared" si="2"/>
        <v>267160</v>
      </c>
      <c r="Q71" s="165">
        <v>0</v>
      </c>
    </row>
    <row r="72" spans="1:17" ht="30">
      <c r="A72" s="294">
        <v>110204</v>
      </c>
      <c r="B72" s="321" t="s">
        <v>214</v>
      </c>
      <c r="C72" s="322" t="s">
        <v>215</v>
      </c>
      <c r="D72" s="299">
        <v>865170</v>
      </c>
      <c r="E72" s="164">
        <v>865170</v>
      </c>
      <c r="F72" s="164">
        <v>464330</v>
      </c>
      <c r="G72" s="164">
        <v>291170</v>
      </c>
      <c r="H72" s="164">
        <v>0</v>
      </c>
      <c r="I72" s="299">
        <v>53000</v>
      </c>
      <c r="J72" s="164">
        <v>47000</v>
      </c>
      <c r="K72" s="164">
        <v>2300</v>
      </c>
      <c r="L72" s="164">
        <v>600</v>
      </c>
      <c r="M72" s="164">
        <v>6000</v>
      </c>
      <c r="N72" s="164">
        <v>0</v>
      </c>
      <c r="O72" s="164">
        <v>0</v>
      </c>
      <c r="P72" s="299">
        <f t="shared" si="2"/>
        <v>918170</v>
      </c>
      <c r="Q72" s="165">
        <v>1</v>
      </c>
    </row>
    <row r="73" spans="1:17" ht="15.75">
      <c r="A73" s="294">
        <v>110205</v>
      </c>
      <c r="B73" s="321" t="s">
        <v>78</v>
      </c>
      <c r="C73" s="322" t="s">
        <v>217</v>
      </c>
      <c r="D73" s="299">
        <v>1485210</v>
      </c>
      <c r="E73" s="164">
        <v>1485210</v>
      </c>
      <c r="F73" s="164">
        <v>986240</v>
      </c>
      <c r="G73" s="164">
        <v>279300</v>
      </c>
      <c r="H73" s="164"/>
      <c r="I73" s="299">
        <v>40000</v>
      </c>
      <c r="J73" s="164">
        <v>40000</v>
      </c>
      <c r="K73" s="164">
        <v>22800</v>
      </c>
      <c r="L73" s="164">
        <v>400</v>
      </c>
      <c r="M73" s="164"/>
      <c r="N73" s="164"/>
      <c r="O73" s="164"/>
      <c r="P73" s="299">
        <f t="shared" si="2"/>
        <v>1525210</v>
      </c>
      <c r="Q73" s="165"/>
    </row>
    <row r="74" spans="1:17" ht="15.75">
      <c r="A74" s="294" t="s">
        <v>260</v>
      </c>
      <c r="B74" s="295" t="s">
        <v>102</v>
      </c>
      <c r="C74" s="305" t="s">
        <v>261</v>
      </c>
      <c r="D74" s="299">
        <v>163500</v>
      </c>
      <c r="E74" s="164">
        <v>163500</v>
      </c>
      <c r="F74" s="164">
        <v>127200</v>
      </c>
      <c r="G74" s="164"/>
      <c r="H74" s="164">
        <v>0</v>
      </c>
      <c r="I74" s="299"/>
      <c r="J74" s="164"/>
      <c r="K74" s="164"/>
      <c r="L74" s="164"/>
      <c r="M74" s="164"/>
      <c r="N74" s="164"/>
      <c r="O74" s="164"/>
      <c r="P74" s="299">
        <f t="shared" si="2"/>
        <v>163500</v>
      </c>
      <c r="Q74" s="165">
        <v>1</v>
      </c>
    </row>
    <row r="75" spans="1:17" ht="15.75">
      <c r="A75" s="445" t="s">
        <v>262</v>
      </c>
      <c r="B75" s="446" t="s">
        <v>98</v>
      </c>
      <c r="C75" s="447" t="s">
        <v>91</v>
      </c>
      <c r="D75" s="299">
        <f>SUM(D76:D79)</f>
        <v>562290</v>
      </c>
      <c r="E75" s="299">
        <f aca="true" t="shared" si="6" ref="E75:O75">SUM(E76:E79)</f>
        <v>562290</v>
      </c>
      <c r="F75" s="299">
        <f t="shared" si="6"/>
        <v>286080</v>
      </c>
      <c r="G75" s="299">
        <f t="shared" si="6"/>
        <v>0</v>
      </c>
      <c r="H75" s="299">
        <f t="shared" si="6"/>
        <v>0</v>
      </c>
      <c r="I75" s="299">
        <f t="shared" si="6"/>
        <v>0</v>
      </c>
      <c r="J75" s="299">
        <f t="shared" si="6"/>
        <v>0</v>
      </c>
      <c r="K75" s="299">
        <f t="shared" si="6"/>
        <v>0</v>
      </c>
      <c r="L75" s="299">
        <f t="shared" si="6"/>
        <v>0</v>
      </c>
      <c r="M75" s="299">
        <f t="shared" si="6"/>
        <v>0</v>
      </c>
      <c r="N75" s="299">
        <f t="shared" si="6"/>
        <v>0</v>
      </c>
      <c r="O75" s="299">
        <f t="shared" si="6"/>
        <v>0</v>
      </c>
      <c r="P75" s="299">
        <f t="shared" si="2"/>
        <v>562290</v>
      </c>
      <c r="Q75" s="165">
        <v>0</v>
      </c>
    </row>
    <row r="76" spans="1:17" ht="30">
      <c r="A76" s="294" t="s">
        <v>263</v>
      </c>
      <c r="B76" s="295" t="s">
        <v>103</v>
      </c>
      <c r="C76" s="296" t="s">
        <v>264</v>
      </c>
      <c r="D76" s="299">
        <v>15000</v>
      </c>
      <c r="E76" s="164">
        <v>15000</v>
      </c>
      <c r="F76" s="164">
        <v>0</v>
      </c>
      <c r="G76" s="164">
        <v>0</v>
      </c>
      <c r="H76" s="164">
        <v>0</v>
      </c>
      <c r="I76" s="299">
        <v>0</v>
      </c>
      <c r="J76" s="164">
        <v>0</v>
      </c>
      <c r="K76" s="164">
        <v>0</v>
      </c>
      <c r="L76" s="164">
        <v>0</v>
      </c>
      <c r="M76" s="164">
        <v>0</v>
      </c>
      <c r="N76" s="164">
        <v>0</v>
      </c>
      <c r="O76" s="164">
        <v>0</v>
      </c>
      <c r="P76" s="299">
        <f t="shared" si="2"/>
        <v>15000</v>
      </c>
      <c r="Q76" s="165">
        <v>1</v>
      </c>
    </row>
    <row r="77" spans="1:17" ht="15" customHeight="1">
      <c r="A77" s="294" t="s">
        <v>265</v>
      </c>
      <c r="B77" s="295" t="s">
        <v>103</v>
      </c>
      <c r="C77" s="296" t="s">
        <v>266</v>
      </c>
      <c r="D77" s="299">
        <v>410890</v>
      </c>
      <c r="E77" s="164">
        <v>410890</v>
      </c>
      <c r="F77" s="164">
        <v>286080</v>
      </c>
      <c r="G77" s="164"/>
      <c r="H77" s="164">
        <v>0</v>
      </c>
      <c r="I77" s="299"/>
      <c r="J77" s="164"/>
      <c r="K77" s="164">
        <v>0</v>
      </c>
      <c r="L77" s="164"/>
      <c r="M77" s="164">
        <v>0</v>
      </c>
      <c r="N77" s="164">
        <v>0</v>
      </c>
      <c r="O77" s="164">
        <v>0</v>
      </c>
      <c r="P77" s="299">
        <f t="shared" si="2"/>
        <v>410890</v>
      </c>
      <c r="Q77" s="165">
        <v>1</v>
      </c>
    </row>
    <row r="78" spans="1:17" ht="35.25" customHeight="1">
      <c r="A78" s="294">
        <v>130201</v>
      </c>
      <c r="B78" s="320" t="s">
        <v>80</v>
      </c>
      <c r="C78" s="297" t="s">
        <v>290</v>
      </c>
      <c r="D78" s="299">
        <v>10000</v>
      </c>
      <c r="E78" s="164">
        <v>10000</v>
      </c>
      <c r="F78" s="164">
        <v>0</v>
      </c>
      <c r="G78" s="164">
        <v>0</v>
      </c>
      <c r="H78" s="164">
        <v>0</v>
      </c>
      <c r="I78" s="299">
        <v>0</v>
      </c>
      <c r="J78" s="164">
        <v>0</v>
      </c>
      <c r="K78" s="164">
        <v>0</v>
      </c>
      <c r="L78" s="164">
        <v>0</v>
      </c>
      <c r="M78" s="164">
        <v>0</v>
      </c>
      <c r="N78" s="164">
        <v>0</v>
      </c>
      <c r="O78" s="164">
        <v>0</v>
      </c>
      <c r="P78" s="299">
        <f t="shared" si="2"/>
        <v>10000</v>
      </c>
      <c r="Q78" s="165">
        <v>1</v>
      </c>
    </row>
    <row r="79" spans="1:17" ht="30">
      <c r="A79" s="294" t="s">
        <v>267</v>
      </c>
      <c r="B79" s="295" t="s">
        <v>103</v>
      </c>
      <c r="C79" s="296" t="s">
        <v>298</v>
      </c>
      <c r="D79" s="299">
        <v>126400</v>
      </c>
      <c r="E79" s="164">
        <v>126400</v>
      </c>
      <c r="F79" s="164">
        <v>0</v>
      </c>
      <c r="G79" s="164">
        <v>0</v>
      </c>
      <c r="H79" s="164">
        <v>0</v>
      </c>
      <c r="I79" s="299">
        <v>0</v>
      </c>
      <c r="J79" s="164">
        <v>0</v>
      </c>
      <c r="K79" s="164">
        <v>0</v>
      </c>
      <c r="L79" s="164">
        <v>0</v>
      </c>
      <c r="M79" s="164">
        <v>0</v>
      </c>
      <c r="N79" s="164">
        <v>0</v>
      </c>
      <c r="O79" s="164">
        <v>0</v>
      </c>
      <c r="P79" s="299">
        <f t="shared" si="2"/>
        <v>126400</v>
      </c>
      <c r="Q79" s="165">
        <v>1</v>
      </c>
    </row>
    <row r="80" spans="1:17" ht="15.75">
      <c r="A80" s="445" t="s">
        <v>268</v>
      </c>
      <c r="B80" s="446" t="s">
        <v>98</v>
      </c>
      <c r="C80" s="447" t="s">
        <v>92</v>
      </c>
      <c r="D80" s="299"/>
      <c r="E80" s="299"/>
      <c r="F80" s="299">
        <v>0</v>
      </c>
      <c r="G80" s="299">
        <v>0</v>
      </c>
      <c r="H80" s="299">
        <v>0</v>
      </c>
      <c r="I80" s="299">
        <f>I81+I84</f>
        <v>762000</v>
      </c>
      <c r="J80" s="299">
        <f aca="true" t="shared" si="7" ref="J80:O80">J81+J84</f>
        <v>0</v>
      </c>
      <c r="K80" s="299">
        <f t="shared" si="7"/>
        <v>0</v>
      </c>
      <c r="L80" s="299">
        <f t="shared" si="7"/>
        <v>0</v>
      </c>
      <c r="M80" s="299">
        <f t="shared" si="7"/>
        <v>762000</v>
      </c>
      <c r="N80" s="299">
        <f t="shared" si="7"/>
        <v>762000</v>
      </c>
      <c r="O80" s="299">
        <f t="shared" si="7"/>
        <v>762000</v>
      </c>
      <c r="P80" s="299">
        <f t="shared" si="2"/>
        <v>762000</v>
      </c>
      <c r="Q80" s="165">
        <v>0</v>
      </c>
    </row>
    <row r="81" spans="1:17" ht="15.75">
      <c r="A81" s="323">
        <v>150101</v>
      </c>
      <c r="B81" s="248" t="s">
        <v>330</v>
      </c>
      <c r="C81" s="297" t="s">
        <v>331</v>
      </c>
      <c r="D81" s="299">
        <v>0</v>
      </c>
      <c r="E81" s="164">
        <v>0</v>
      </c>
      <c r="F81" s="164">
        <v>0</v>
      </c>
      <c r="G81" s="164">
        <v>0</v>
      </c>
      <c r="H81" s="164">
        <v>0</v>
      </c>
      <c r="I81" s="299">
        <v>703000</v>
      </c>
      <c r="J81" s="164"/>
      <c r="K81" s="164">
        <v>0</v>
      </c>
      <c r="L81" s="164">
        <v>0</v>
      </c>
      <c r="M81" s="164">
        <v>703000</v>
      </c>
      <c r="N81" s="164">
        <v>703000</v>
      </c>
      <c r="O81" s="164">
        <v>703000</v>
      </c>
      <c r="P81" s="299">
        <f t="shared" si="2"/>
        <v>703000</v>
      </c>
      <c r="Q81" s="165">
        <v>1</v>
      </c>
    </row>
    <row r="82" spans="1:17" ht="28.5" hidden="1">
      <c r="A82" s="326" t="s">
        <v>50</v>
      </c>
      <c r="B82" s="326"/>
      <c r="C82" s="327" t="s">
        <v>51</v>
      </c>
      <c r="D82" s="325">
        <f>D83</f>
        <v>0</v>
      </c>
      <c r="E82" s="325">
        <f aca="true" t="shared" si="8" ref="E82:O82">E83</f>
        <v>0</v>
      </c>
      <c r="F82" s="325">
        <f t="shared" si="8"/>
        <v>0</v>
      </c>
      <c r="G82" s="325">
        <f t="shared" si="8"/>
        <v>0</v>
      </c>
      <c r="H82" s="325">
        <f t="shared" si="8"/>
        <v>0</v>
      </c>
      <c r="I82" s="325">
        <f t="shared" si="8"/>
        <v>0</v>
      </c>
      <c r="J82" s="325">
        <f t="shared" si="8"/>
        <v>0</v>
      </c>
      <c r="K82" s="325">
        <f t="shared" si="8"/>
        <v>0</v>
      </c>
      <c r="L82" s="325">
        <f t="shared" si="8"/>
        <v>0</v>
      </c>
      <c r="M82" s="325">
        <f t="shared" si="8"/>
        <v>0</v>
      </c>
      <c r="N82" s="325">
        <f t="shared" si="8"/>
        <v>0</v>
      </c>
      <c r="O82" s="325">
        <f t="shared" si="8"/>
        <v>0</v>
      </c>
      <c r="P82" s="299">
        <f t="shared" si="2"/>
        <v>0</v>
      </c>
      <c r="Q82" s="165"/>
    </row>
    <row r="83" spans="1:17" ht="47.25" hidden="1">
      <c r="A83" s="244">
        <v>170102</v>
      </c>
      <c r="B83" s="244" t="s">
        <v>220</v>
      </c>
      <c r="C83" s="245" t="s">
        <v>206</v>
      </c>
      <c r="D83" s="460"/>
      <c r="E83" s="324"/>
      <c r="F83" s="164"/>
      <c r="G83" s="164"/>
      <c r="H83" s="164"/>
      <c r="I83" s="299"/>
      <c r="J83" s="164"/>
      <c r="K83" s="164"/>
      <c r="L83" s="164"/>
      <c r="M83" s="164"/>
      <c r="N83" s="164"/>
      <c r="O83" s="164"/>
      <c r="P83" s="299">
        <f>D83+I83</f>
        <v>0</v>
      </c>
      <c r="Q83" s="165"/>
    </row>
    <row r="84" spans="1:17" ht="31.5">
      <c r="A84" s="244" t="s">
        <v>385</v>
      </c>
      <c r="B84" s="563" t="s">
        <v>312</v>
      </c>
      <c r="C84" s="564" t="s">
        <v>379</v>
      </c>
      <c r="D84" s="565"/>
      <c r="E84" s="324"/>
      <c r="F84" s="164"/>
      <c r="G84" s="164"/>
      <c r="H84" s="164"/>
      <c r="I84" s="299">
        <v>59000</v>
      </c>
      <c r="J84" s="164"/>
      <c r="K84" s="164"/>
      <c r="L84" s="164"/>
      <c r="M84" s="164">
        <v>59000</v>
      </c>
      <c r="N84" s="164">
        <v>59000</v>
      </c>
      <c r="O84" s="164">
        <v>59000</v>
      </c>
      <c r="P84" s="299">
        <f>D84+I84</f>
        <v>59000</v>
      </c>
      <c r="Q84" s="165"/>
    </row>
    <row r="85" spans="1:17" ht="47.25">
      <c r="A85" s="445" t="s">
        <v>119</v>
      </c>
      <c r="B85" s="446" t="s">
        <v>98</v>
      </c>
      <c r="C85" s="447" t="s">
        <v>93</v>
      </c>
      <c r="D85" s="299">
        <f>D86</f>
        <v>20000</v>
      </c>
      <c r="E85" s="299">
        <f>E86</f>
        <v>20000</v>
      </c>
      <c r="F85" s="299">
        <f aca="true" t="shared" si="9" ref="F85:O85">F86</f>
        <v>0</v>
      </c>
      <c r="G85" s="299">
        <f t="shared" si="9"/>
        <v>0</v>
      </c>
      <c r="H85" s="299">
        <f t="shared" si="9"/>
        <v>0</v>
      </c>
      <c r="I85" s="299">
        <f t="shared" si="9"/>
        <v>0</v>
      </c>
      <c r="J85" s="299">
        <f t="shared" si="9"/>
        <v>0</v>
      </c>
      <c r="K85" s="299">
        <f t="shared" si="9"/>
        <v>0</v>
      </c>
      <c r="L85" s="299">
        <f t="shared" si="9"/>
        <v>0</v>
      </c>
      <c r="M85" s="299">
        <f t="shared" si="9"/>
        <v>0</v>
      </c>
      <c r="N85" s="299">
        <f t="shared" si="9"/>
        <v>0</v>
      </c>
      <c r="O85" s="299">
        <f t="shared" si="9"/>
        <v>0</v>
      </c>
      <c r="P85" s="299">
        <f aca="true" t="shared" si="10" ref="P85:P94">D85+I85</f>
        <v>20000</v>
      </c>
      <c r="Q85" s="165">
        <v>1</v>
      </c>
    </row>
    <row r="86" spans="1:17" ht="47.25">
      <c r="A86" s="449" t="s">
        <v>120</v>
      </c>
      <c r="B86" s="451" t="s">
        <v>104</v>
      </c>
      <c r="C86" s="452" t="s">
        <v>121</v>
      </c>
      <c r="D86" s="299">
        <v>20000</v>
      </c>
      <c r="E86" s="164">
        <v>20000</v>
      </c>
      <c r="F86" s="164">
        <v>0</v>
      </c>
      <c r="G86" s="164">
        <v>0</v>
      </c>
      <c r="H86" s="164">
        <v>0</v>
      </c>
      <c r="I86" s="299"/>
      <c r="J86" s="164">
        <v>0</v>
      </c>
      <c r="K86" s="164">
        <v>0</v>
      </c>
      <c r="L86" s="164">
        <v>0</v>
      </c>
      <c r="M86" s="164"/>
      <c r="N86" s="164"/>
      <c r="O86" s="164"/>
      <c r="P86" s="299">
        <f t="shared" si="10"/>
        <v>20000</v>
      </c>
      <c r="Q86" s="165">
        <v>1</v>
      </c>
    </row>
    <row r="87" spans="1:17" ht="31.5">
      <c r="A87" s="445" t="s">
        <v>299</v>
      </c>
      <c r="B87" s="445"/>
      <c r="C87" s="448" t="s">
        <v>94</v>
      </c>
      <c r="D87" s="299">
        <f>D89+D88</f>
        <v>289728</v>
      </c>
      <c r="E87" s="299">
        <f>E89+E88</f>
        <v>289728</v>
      </c>
      <c r="F87" s="299">
        <f aca="true" t="shared" si="11" ref="F87:O87">F89</f>
        <v>0</v>
      </c>
      <c r="G87" s="299">
        <f t="shared" si="11"/>
        <v>0</v>
      </c>
      <c r="H87" s="299">
        <f t="shared" si="11"/>
        <v>0</v>
      </c>
      <c r="I87" s="299">
        <f t="shared" si="11"/>
        <v>0</v>
      </c>
      <c r="J87" s="299">
        <f t="shared" si="11"/>
        <v>0</v>
      </c>
      <c r="K87" s="299">
        <f t="shared" si="11"/>
        <v>0</v>
      </c>
      <c r="L87" s="299">
        <f t="shared" si="11"/>
        <v>0</v>
      </c>
      <c r="M87" s="299">
        <f t="shared" si="11"/>
        <v>0</v>
      </c>
      <c r="N87" s="299">
        <f t="shared" si="11"/>
        <v>0</v>
      </c>
      <c r="O87" s="299">
        <f t="shared" si="11"/>
        <v>0</v>
      </c>
      <c r="P87" s="299">
        <f t="shared" si="10"/>
        <v>289728</v>
      </c>
      <c r="Q87" s="165">
        <v>0</v>
      </c>
    </row>
    <row r="88" spans="1:17" ht="15.75">
      <c r="A88" s="505">
        <v>250102</v>
      </c>
      <c r="B88" s="507" t="s">
        <v>74</v>
      </c>
      <c r="C88" s="506" t="s">
        <v>333</v>
      </c>
      <c r="D88" s="299">
        <v>10000</v>
      </c>
      <c r="E88" s="319">
        <v>10000</v>
      </c>
      <c r="F88" s="307"/>
      <c r="G88" s="307"/>
      <c r="H88" s="307"/>
      <c r="I88" s="299"/>
      <c r="J88" s="307"/>
      <c r="K88" s="307"/>
      <c r="L88" s="307"/>
      <c r="M88" s="307"/>
      <c r="N88" s="307"/>
      <c r="O88" s="307"/>
      <c r="P88" s="299">
        <f>D88+I88</f>
        <v>10000</v>
      </c>
      <c r="Q88" s="165"/>
    </row>
    <row r="89" spans="1:17" ht="15.75">
      <c r="A89" s="449" t="s">
        <v>300</v>
      </c>
      <c r="B89" s="449" t="s">
        <v>105</v>
      </c>
      <c r="C89" s="450" t="s">
        <v>252</v>
      </c>
      <c r="D89" s="299">
        <v>279728</v>
      </c>
      <c r="E89" s="164">
        <v>279728</v>
      </c>
      <c r="F89" s="164">
        <v>0</v>
      </c>
      <c r="G89" s="164">
        <v>0</v>
      </c>
      <c r="H89" s="164">
        <v>0</v>
      </c>
      <c r="I89" s="299"/>
      <c r="J89" s="164">
        <v>0</v>
      </c>
      <c r="K89" s="164">
        <v>0</v>
      </c>
      <c r="L89" s="164">
        <v>0</v>
      </c>
      <c r="M89" s="164"/>
      <c r="N89" s="164"/>
      <c r="O89" s="164"/>
      <c r="P89" s="299">
        <f t="shared" si="10"/>
        <v>279728</v>
      </c>
      <c r="Q89" s="165">
        <v>0</v>
      </c>
    </row>
    <row r="90" spans="1:17" ht="15.75">
      <c r="A90" s="453" t="s">
        <v>301</v>
      </c>
      <c r="B90" s="453"/>
      <c r="C90" s="455" t="s">
        <v>95</v>
      </c>
      <c r="D90" s="229">
        <f>D8+D10+D20+D27+D68+D75+D80+D82+D85+D87</f>
        <v>146903932</v>
      </c>
      <c r="E90" s="229">
        <f aca="true" t="shared" si="12" ref="E90:P90">E8+E10+E20+E27+E68+E75+E80+E82+E85+E87</f>
        <v>146903932</v>
      </c>
      <c r="F90" s="229">
        <f t="shared" si="12"/>
        <v>39562640</v>
      </c>
      <c r="G90" s="229">
        <f t="shared" si="12"/>
        <v>12189070</v>
      </c>
      <c r="H90" s="229">
        <f t="shared" si="12"/>
        <v>0</v>
      </c>
      <c r="I90" s="229">
        <f t="shared" si="12"/>
        <v>2867692</v>
      </c>
      <c r="J90" s="229">
        <f t="shared" si="12"/>
        <v>1377352</v>
      </c>
      <c r="K90" s="229">
        <f t="shared" si="12"/>
        <v>343100</v>
      </c>
      <c r="L90" s="229">
        <f t="shared" si="12"/>
        <v>39350</v>
      </c>
      <c r="M90" s="229">
        <f t="shared" si="12"/>
        <v>1490340</v>
      </c>
      <c r="N90" s="229">
        <f t="shared" si="12"/>
        <v>1436742</v>
      </c>
      <c r="O90" s="229">
        <f t="shared" si="12"/>
        <v>1436742</v>
      </c>
      <c r="P90" s="229">
        <f t="shared" si="12"/>
        <v>149771624</v>
      </c>
      <c r="Q90" s="165">
        <v>0</v>
      </c>
    </row>
    <row r="91" spans="1:17" ht="15.75">
      <c r="A91" s="445"/>
      <c r="B91" s="445"/>
      <c r="C91" s="448" t="s">
        <v>302</v>
      </c>
      <c r="D91" s="299">
        <f>D92+D93</f>
        <v>5865610</v>
      </c>
      <c r="E91" s="299">
        <f>E92+E93</f>
        <v>5865610</v>
      </c>
      <c r="F91" s="299">
        <f aca="true" t="shared" si="13" ref="F91:O91">F92</f>
        <v>0</v>
      </c>
      <c r="G91" s="299">
        <f t="shared" si="13"/>
        <v>0</v>
      </c>
      <c r="H91" s="299">
        <f t="shared" si="13"/>
        <v>0</v>
      </c>
      <c r="I91" s="299">
        <f t="shared" si="13"/>
        <v>0</v>
      </c>
      <c r="J91" s="299">
        <f t="shared" si="13"/>
        <v>0</v>
      </c>
      <c r="K91" s="299">
        <f t="shared" si="13"/>
        <v>0</v>
      </c>
      <c r="L91" s="299">
        <f t="shared" si="13"/>
        <v>0</v>
      </c>
      <c r="M91" s="299">
        <f t="shared" si="13"/>
        <v>0</v>
      </c>
      <c r="N91" s="299">
        <f t="shared" si="13"/>
        <v>0</v>
      </c>
      <c r="O91" s="299">
        <f t="shared" si="13"/>
        <v>0</v>
      </c>
      <c r="P91" s="299">
        <f t="shared" si="10"/>
        <v>5865610</v>
      </c>
      <c r="Q91" s="165">
        <v>1</v>
      </c>
    </row>
    <row r="92" spans="1:17" ht="15.75">
      <c r="A92" s="449">
        <v>250315</v>
      </c>
      <c r="B92" s="566" t="s">
        <v>384</v>
      </c>
      <c r="C92" s="450" t="s">
        <v>373</v>
      </c>
      <c r="D92" s="299">
        <v>1512000</v>
      </c>
      <c r="E92" s="164">
        <v>1512000</v>
      </c>
      <c r="F92" s="164">
        <v>0</v>
      </c>
      <c r="G92" s="164">
        <v>0</v>
      </c>
      <c r="H92" s="164">
        <v>0</v>
      </c>
      <c r="I92" s="299">
        <v>0</v>
      </c>
      <c r="J92" s="164">
        <v>0</v>
      </c>
      <c r="K92" s="164">
        <v>0</v>
      </c>
      <c r="L92" s="164">
        <v>0</v>
      </c>
      <c r="M92" s="164">
        <v>0</v>
      </c>
      <c r="N92" s="164">
        <v>0</v>
      </c>
      <c r="O92" s="164">
        <v>0</v>
      </c>
      <c r="P92" s="299">
        <f t="shared" si="10"/>
        <v>1512000</v>
      </c>
      <c r="Q92" s="165">
        <v>32</v>
      </c>
    </row>
    <row r="93" spans="1:17" ht="15.75">
      <c r="A93" s="449">
        <v>250380</v>
      </c>
      <c r="B93" s="566" t="s">
        <v>384</v>
      </c>
      <c r="C93" s="450" t="s">
        <v>219</v>
      </c>
      <c r="D93" s="299">
        <v>4353610</v>
      </c>
      <c r="E93" s="164">
        <v>4353610</v>
      </c>
      <c r="F93" s="164"/>
      <c r="G93" s="164"/>
      <c r="H93" s="164"/>
      <c r="I93" s="299"/>
      <c r="J93" s="164"/>
      <c r="K93" s="164"/>
      <c r="L93" s="164"/>
      <c r="M93" s="164"/>
      <c r="N93" s="164"/>
      <c r="O93" s="164"/>
      <c r="P93" s="299">
        <f t="shared" si="10"/>
        <v>4353610</v>
      </c>
      <c r="Q93" s="165"/>
    </row>
    <row r="94" spans="1:17" ht="15.75">
      <c r="A94" s="453" t="s">
        <v>234</v>
      </c>
      <c r="B94" s="453"/>
      <c r="C94" s="454" t="s">
        <v>125</v>
      </c>
      <c r="D94" s="229">
        <f>D90+D91</f>
        <v>152769542</v>
      </c>
      <c r="E94" s="229">
        <f aca="true" t="shared" si="14" ref="E94:O94">E90+E91</f>
        <v>152769542</v>
      </c>
      <c r="F94" s="229">
        <f t="shared" si="14"/>
        <v>39562640</v>
      </c>
      <c r="G94" s="229">
        <f t="shared" si="14"/>
        <v>12189070</v>
      </c>
      <c r="H94" s="229">
        <f t="shared" si="14"/>
        <v>0</v>
      </c>
      <c r="I94" s="229">
        <f t="shared" si="14"/>
        <v>2867692</v>
      </c>
      <c r="J94" s="229">
        <f t="shared" si="14"/>
        <v>1377352</v>
      </c>
      <c r="K94" s="229">
        <f t="shared" si="14"/>
        <v>343100</v>
      </c>
      <c r="L94" s="229">
        <f t="shared" si="14"/>
        <v>39350</v>
      </c>
      <c r="M94" s="229">
        <f t="shared" si="14"/>
        <v>1490340</v>
      </c>
      <c r="N94" s="229">
        <f t="shared" si="14"/>
        <v>1436742</v>
      </c>
      <c r="O94" s="229">
        <f t="shared" si="14"/>
        <v>1436742</v>
      </c>
      <c r="P94" s="228">
        <f t="shared" si="10"/>
        <v>155637234</v>
      </c>
      <c r="Q94" s="165">
        <v>0</v>
      </c>
    </row>
    <row r="97" spans="3:12" ht="18.75">
      <c r="C97" s="400" t="s">
        <v>336</v>
      </c>
      <c r="D97" s="13"/>
      <c r="E97" s="13"/>
      <c r="F97" s="399"/>
      <c r="G97" s="97"/>
      <c r="H97" s="97"/>
      <c r="I97" s="97"/>
      <c r="J97" s="97"/>
      <c r="K97" s="97"/>
      <c r="L97" s="400" t="s">
        <v>337</v>
      </c>
    </row>
    <row r="98" spans="3:12" ht="18.75">
      <c r="C98" s="632" t="s">
        <v>70</v>
      </c>
      <c r="D98" s="632"/>
      <c r="E98" s="97"/>
      <c r="F98" s="97"/>
      <c r="G98" s="97"/>
      <c r="H98" s="97"/>
      <c r="I98" s="97"/>
      <c r="J98" s="97"/>
      <c r="K98" s="97"/>
      <c r="L98" s="97"/>
    </row>
  </sheetData>
  <mergeCells count="18">
    <mergeCell ref="A2:P2"/>
    <mergeCell ref="A4:A6"/>
    <mergeCell ref="C4:C6"/>
    <mergeCell ref="K5:L5"/>
    <mergeCell ref="F5:G5"/>
    <mergeCell ref="B4:B6"/>
    <mergeCell ref="I4:O4"/>
    <mergeCell ref="N5:O5"/>
    <mergeCell ref="M1:P1"/>
    <mergeCell ref="C98:D98"/>
    <mergeCell ref="P4:P6"/>
    <mergeCell ref="I5:I6"/>
    <mergeCell ref="J5:J6"/>
    <mergeCell ref="M5:M6"/>
    <mergeCell ref="D4:H4"/>
    <mergeCell ref="D5:D6"/>
    <mergeCell ref="E5:E6"/>
    <mergeCell ref="H5:H6"/>
  </mergeCells>
  <printOptions horizontalCentered="1"/>
  <pageMargins left="0.25" right="0.25" top="0.19" bottom="0.3937007874015748" header="0" footer="0"/>
  <pageSetup horizontalDpi="600" verticalDpi="600" orientation="landscape" paperSize="9" scale="5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Лист35"/>
  <dimension ref="A1:P33"/>
  <sheetViews>
    <sheetView showZeros="0" zoomScale="75" zoomScaleNormal="75" zoomScaleSheetLayoutView="50" workbookViewId="0" topLeftCell="D1">
      <selection activeCell="L1" sqref="L1:O1"/>
    </sheetView>
  </sheetViews>
  <sheetFormatPr defaultColWidth="9.00390625" defaultRowHeight="12.75"/>
  <cols>
    <col min="1" max="1" width="19.625" style="220" customWidth="1"/>
    <col min="2" max="2" width="15.625" style="220" customWidth="1"/>
    <col min="3" max="3" width="34.375" style="220" customWidth="1"/>
    <col min="4" max="4" width="11.00390625" style="220" customWidth="1"/>
    <col min="5" max="5" width="16.125" style="220" customWidth="1"/>
    <col min="6" max="6" width="12.625" style="220" customWidth="1"/>
    <col min="7" max="7" width="11.375" style="220" customWidth="1"/>
    <col min="8" max="8" width="10.75390625" style="220" customWidth="1"/>
    <col min="9" max="9" width="14.875" style="220" customWidth="1"/>
    <col min="10" max="10" width="9.875" style="220" customWidth="1"/>
    <col min="11" max="11" width="14.125" style="220" customWidth="1"/>
    <col min="12" max="12" width="14.625" style="220" customWidth="1"/>
    <col min="13" max="13" width="14.25390625" style="220" customWidth="1"/>
    <col min="14" max="14" width="10.00390625" style="220" customWidth="1"/>
    <col min="15" max="15" width="13.875" style="220" customWidth="1"/>
    <col min="16" max="16" width="10.375" style="220" bestFit="1" customWidth="1"/>
    <col min="17" max="16384" width="9.125" style="220" customWidth="1"/>
  </cols>
  <sheetData>
    <row r="1" spans="1:15" ht="90.75" customHeight="1">
      <c r="A1" s="230"/>
      <c r="B1" s="230"/>
      <c r="C1" s="231"/>
      <c r="D1" s="231"/>
      <c r="E1" s="231"/>
      <c r="F1" s="231"/>
      <c r="G1" s="231"/>
      <c r="L1" s="631" t="s">
        <v>412</v>
      </c>
      <c r="M1" s="631"/>
      <c r="N1" s="631"/>
      <c r="O1" s="631"/>
    </row>
    <row r="2" spans="1:15" ht="24" customHeight="1">
      <c r="A2" s="684" t="s">
        <v>339</v>
      </c>
      <c r="B2" s="684"/>
      <c r="C2" s="684"/>
      <c r="D2" s="684"/>
      <c r="E2" s="684"/>
      <c r="F2" s="684"/>
      <c r="G2" s="684"/>
      <c r="H2" s="684"/>
      <c r="I2" s="684"/>
      <c r="J2" s="684"/>
      <c r="K2" s="684"/>
      <c r="L2" s="684"/>
      <c r="M2" s="684"/>
      <c r="N2" s="684"/>
      <c r="O2" s="684"/>
    </row>
    <row r="3" spans="1:15" ht="19.5" customHeight="1">
      <c r="A3" s="677"/>
      <c r="B3" s="677"/>
      <c r="C3" s="677"/>
      <c r="D3" s="677"/>
      <c r="E3" s="677"/>
      <c r="F3" s="677"/>
      <c r="G3" s="677"/>
      <c r="H3" s="677"/>
      <c r="I3" s="677"/>
      <c r="J3" s="677"/>
      <c r="K3" s="677"/>
      <c r="L3" s="677"/>
      <c r="M3" s="677"/>
      <c r="N3" s="677"/>
      <c r="O3" s="677"/>
    </row>
    <row r="4" spans="1:15" ht="13.5" thickBot="1">
      <c r="A4" s="230"/>
      <c r="B4" s="230"/>
      <c r="C4" s="231"/>
      <c r="D4" s="231"/>
      <c r="E4" s="231"/>
      <c r="F4" s="231"/>
      <c r="G4" s="231"/>
      <c r="O4" s="230" t="s">
        <v>126</v>
      </c>
    </row>
    <row r="5" spans="1:15" ht="44.25" customHeight="1">
      <c r="A5" s="685" t="s">
        <v>75</v>
      </c>
      <c r="B5" s="685" t="s">
        <v>118</v>
      </c>
      <c r="C5" s="695" t="s">
        <v>117</v>
      </c>
      <c r="D5" s="698"/>
      <c r="E5" s="699"/>
      <c r="F5" s="699"/>
      <c r="G5" s="700"/>
      <c r="H5" s="678" t="s">
        <v>3</v>
      </c>
      <c r="I5" s="679"/>
      <c r="J5" s="679"/>
      <c r="K5" s="680"/>
      <c r="L5" s="681" t="s">
        <v>4</v>
      </c>
      <c r="M5" s="682"/>
      <c r="N5" s="682"/>
      <c r="O5" s="683"/>
    </row>
    <row r="6" spans="1:15" ht="12.75" customHeight="1">
      <c r="A6" s="686"/>
      <c r="B6" s="686"/>
      <c r="C6" s="696"/>
      <c r="D6" s="694" t="s">
        <v>5</v>
      </c>
      <c r="E6" s="694" t="s">
        <v>6</v>
      </c>
      <c r="F6" s="694"/>
      <c r="G6" s="690" t="s">
        <v>7</v>
      </c>
      <c r="H6" s="692" t="s">
        <v>5</v>
      </c>
      <c r="I6" s="694" t="s">
        <v>6</v>
      </c>
      <c r="J6" s="694"/>
      <c r="K6" s="690" t="s">
        <v>7</v>
      </c>
      <c r="L6" s="688" t="s">
        <v>5</v>
      </c>
      <c r="M6" s="694" t="s">
        <v>6</v>
      </c>
      <c r="N6" s="694"/>
      <c r="O6" s="690" t="s">
        <v>7</v>
      </c>
    </row>
    <row r="7" spans="1:15" ht="39" thickBot="1">
      <c r="A7" s="687"/>
      <c r="B7" s="687"/>
      <c r="C7" s="697"/>
      <c r="D7" s="694"/>
      <c r="E7" s="208" t="s">
        <v>271</v>
      </c>
      <c r="F7" s="208" t="s">
        <v>0</v>
      </c>
      <c r="G7" s="691"/>
      <c r="H7" s="693"/>
      <c r="I7" s="208" t="s">
        <v>271</v>
      </c>
      <c r="J7" s="208" t="s">
        <v>0</v>
      </c>
      <c r="K7" s="691"/>
      <c r="L7" s="689"/>
      <c r="M7" s="208" t="s">
        <v>271</v>
      </c>
      <c r="N7" s="208" t="s">
        <v>0</v>
      </c>
      <c r="O7" s="691"/>
    </row>
    <row r="8" spans="1:16" ht="41.25" thickBot="1">
      <c r="A8" s="435" t="s">
        <v>243</v>
      </c>
      <c r="B8" s="435"/>
      <c r="C8" s="436" t="s">
        <v>52</v>
      </c>
      <c r="D8" s="479"/>
      <c r="E8" s="487" t="s">
        <v>326</v>
      </c>
      <c r="F8" s="479"/>
      <c r="G8" s="487" t="s">
        <v>326</v>
      </c>
      <c r="H8" s="437"/>
      <c r="I8" s="438">
        <f>I10</f>
        <v>-20000</v>
      </c>
      <c r="J8" s="438"/>
      <c r="K8" s="439">
        <f>+I8+H8</f>
        <v>-20000</v>
      </c>
      <c r="L8" s="440"/>
      <c r="M8" s="438"/>
      <c r="N8" s="441"/>
      <c r="O8" s="439"/>
      <c r="P8" s="232"/>
    </row>
    <row r="9" spans="1:16" ht="47.25">
      <c r="A9" s="480" t="s">
        <v>325</v>
      </c>
      <c r="B9" s="480" t="s">
        <v>312</v>
      </c>
      <c r="C9" s="481" t="s">
        <v>324</v>
      </c>
      <c r="D9" s="481"/>
      <c r="E9" s="481" t="s">
        <v>326</v>
      </c>
      <c r="F9" s="481"/>
      <c r="G9" s="481" t="s">
        <v>326</v>
      </c>
      <c r="H9" s="482"/>
      <c r="I9" s="483"/>
      <c r="J9" s="483"/>
      <c r="K9" s="484"/>
      <c r="L9" s="485"/>
      <c r="M9" s="483">
        <v>20000</v>
      </c>
      <c r="N9" s="486"/>
      <c r="O9" s="484">
        <v>20000</v>
      </c>
      <c r="P9" s="232"/>
    </row>
    <row r="10" spans="1:16" ht="48.75" thickBot="1">
      <c r="A10" s="233" t="s">
        <v>89</v>
      </c>
      <c r="B10" s="233" t="s">
        <v>312</v>
      </c>
      <c r="C10" s="489" t="s">
        <v>90</v>
      </c>
      <c r="D10" s="221"/>
      <c r="E10" s="221"/>
      <c r="F10" s="221"/>
      <c r="G10" s="221"/>
      <c r="H10" s="213"/>
      <c r="I10" s="210">
        <v>-20000</v>
      </c>
      <c r="J10" s="210"/>
      <c r="K10" s="212">
        <f>+I10+H10</f>
        <v>-20000</v>
      </c>
      <c r="L10" s="209"/>
      <c r="M10" s="210"/>
      <c r="N10" s="211">
        <v>-20000</v>
      </c>
      <c r="O10" s="212">
        <v>-20000</v>
      </c>
      <c r="P10" s="232"/>
    </row>
    <row r="11" spans="1:16" ht="21" thickBot="1">
      <c r="A11" s="234"/>
      <c r="B11" s="234"/>
      <c r="C11" s="222" t="s">
        <v>271</v>
      </c>
      <c r="D11" s="478"/>
      <c r="E11" s="488">
        <v>20000</v>
      </c>
      <c r="F11" s="488"/>
      <c r="G11" s="488">
        <v>20000</v>
      </c>
      <c r="H11" s="215"/>
      <c r="I11" s="216">
        <f>I8</f>
        <v>-20000</v>
      </c>
      <c r="J11" s="216"/>
      <c r="K11" s="217">
        <f>+I11+H11</f>
        <v>-20000</v>
      </c>
      <c r="L11" s="214"/>
      <c r="M11" s="214">
        <v>20000</v>
      </c>
      <c r="N11" s="218">
        <v>-20000</v>
      </c>
      <c r="O11" s="219">
        <f>O8</f>
        <v>0</v>
      </c>
      <c r="P11" s="232"/>
    </row>
    <row r="12" spans="1:2" ht="15.75">
      <c r="A12" s="235"/>
      <c r="B12" s="235"/>
    </row>
    <row r="13" spans="1:2" ht="15.75">
      <c r="A13" s="235"/>
      <c r="B13" s="235"/>
    </row>
    <row r="14" spans="1:14" ht="18.75">
      <c r="A14" s="400" t="s">
        <v>336</v>
      </c>
      <c r="B14" s="13"/>
      <c r="C14" s="13"/>
      <c r="D14" s="13"/>
      <c r="E14" s="13"/>
      <c r="F14" s="13"/>
      <c r="G14" s="13"/>
      <c r="H14" s="399"/>
      <c r="I14" s="97"/>
      <c r="J14" s="97"/>
      <c r="K14" s="97"/>
      <c r="L14" s="97"/>
      <c r="M14" s="97"/>
      <c r="N14" s="400" t="s">
        <v>337</v>
      </c>
    </row>
    <row r="15" spans="1:14" ht="18.75">
      <c r="A15" s="632" t="s">
        <v>70</v>
      </c>
      <c r="B15" s="632"/>
      <c r="C15" s="97"/>
      <c r="D15" s="97"/>
      <c r="E15" s="97"/>
      <c r="F15" s="97"/>
      <c r="G15" s="97"/>
      <c r="H15" s="97"/>
      <c r="I15" s="97"/>
      <c r="J15" s="97"/>
      <c r="K15" s="97"/>
      <c r="L15" s="97"/>
      <c r="M15" s="97"/>
      <c r="N15" s="97"/>
    </row>
    <row r="16" spans="1:2" ht="15.75">
      <c r="A16" s="235"/>
      <c r="B16" s="235"/>
    </row>
    <row r="17" spans="1:2" ht="15.75">
      <c r="A17" s="236"/>
      <c r="B17" s="236"/>
    </row>
    <row r="18" spans="1:2" ht="15.75">
      <c r="A18" s="236"/>
      <c r="B18" s="236"/>
    </row>
    <row r="19" spans="1:2" ht="15.75">
      <c r="A19" s="236"/>
      <c r="B19" s="236"/>
    </row>
    <row r="20" spans="1:2" ht="15.75">
      <c r="A20" s="236"/>
      <c r="B20" s="236"/>
    </row>
    <row r="21" spans="1:2" ht="15.75">
      <c r="A21" s="236"/>
      <c r="B21" s="236"/>
    </row>
    <row r="22" spans="1:2" ht="15.75">
      <c r="A22" s="236"/>
      <c r="B22" s="236"/>
    </row>
    <row r="23" spans="1:2" ht="15.75">
      <c r="A23" s="236"/>
      <c r="B23" s="236"/>
    </row>
    <row r="24" spans="1:2" ht="15.75">
      <c r="A24" s="236"/>
      <c r="B24" s="236"/>
    </row>
    <row r="25" spans="1:2" ht="15.75">
      <c r="A25" s="236"/>
      <c r="B25" s="236"/>
    </row>
    <row r="26" spans="1:2" ht="15.75">
      <c r="A26" s="236"/>
      <c r="B26" s="236"/>
    </row>
    <row r="27" spans="1:2" ht="15.75">
      <c r="A27" s="236"/>
      <c r="B27" s="236"/>
    </row>
    <row r="28" spans="1:2" ht="15.75">
      <c r="A28" s="236"/>
      <c r="B28" s="236"/>
    </row>
    <row r="29" spans="1:2" ht="15.75">
      <c r="A29" s="236"/>
      <c r="B29" s="236"/>
    </row>
    <row r="30" spans="1:2" ht="15.75">
      <c r="A30" s="236"/>
      <c r="B30" s="236"/>
    </row>
    <row r="31" spans="1:2" ht="15.75">
      <c r="A31" s="236"/>
      <c r="B31" s="236"/>
    </row>
    <row r="32" spans="1:2" ht="15.75">
      <c r="A32" s="236"/>
      <c r="B32" s="236"/>
    </row>
    <row r="33" spans="1:2" ht="15.75">
      <c r="A33" s="236"/>
      <c r="B33" s="236"/>
    </row>
  </sheetData>
  <sheetProtection formatCells="0" formatColumns="0" formatRows="0" insertColumns="0" insertRows="0" insertHyperlinks="0" deleteColumns="0" deleteRows="0" sort="0" autoFilter="0" pivotTables="0"/>
  <mergeCells count="19">
    <mergeCell ref="K6:K7"/>
    <mergeCell ref="A15:B15"/>
    <mergeCell ref="I6:J6"/>
    <mergeCell ref="M6:N6"/>
    <mergeCell ref="C5:C7"/>
    <mergeCell ref="D5:G5"/>
    <mergeCell ref="E6:F6"/>
    <mergeCell ref="D6:D7"/>
    <mergeCell ref="G6:G7"/>
    <mergeCell ref="L1:O1"/>
    <mergeCell ref="A3:O3"/>
    <mergeCell ref="H5:K5"/>
    <mergeCell ref="L5:O5"/>
    <mergeCell ref="A2:O2"/>
    <mergeCell ref="B5:B7"/>
    <mergeCell ref="A5:A7"/>
    <mergeCell ref="L6:L7"/>
    <mergeCell ref="O6:O7"/>
    <mergeCell ref="H6:H7"/>
  </mergeCells>
  <printOptions horizontalCentered="1"/>
  <pageMargins left="0.1968503937007874" right="0.1968503937007874" top="0.3937007874015748" bottom="0.3937007874015748"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codeName="Лист47"/>
  <dimension ref="A1:W84"/>
  <sheetViews>
    <sheetView showZeros="0" view="pageBreakPreview" zoomScale="75" zoomScaleNormal="75" zoomScaleSheetLayoutView="75" workbookViewId="0" topLeftCell="A19">
      <selection activeCell="A36" sqref="A36:F38"/>
    </sheetView>
  </sheetViews>
  <sheetFormatPr defaultColWidth="9.00390625" defaultRowHeight="12.75"/>
  <cols>
    <col min="1" max="1" width="46.00390625" style="166" customWidth="1"/>
    <col min="2" max="2" width="30.375" style="166" customWidth="1"/>
    <col min="3" max="3" width="33.25390625" style="166" customWidth="1"/>
    <col min="4" max="4" width="23.75390625" style="166" customWidth="1"/>
    <col min="5" max="5" width="24.375" style="166" customWidth="1"/>
    <col min="6" max="6" width="36.25390625" style="166" customWidth="1"/>
    <col min="7" max="7" width="8.75390625" style="166" customWidth="1"/>
    <col min="8" max="8" width="8.875" style="166" hidden="1" customWidth="1"/>
    <col min="9" max="9" width="2.00390625" style="166" customWidth="1"/>
    <col min="10" max="10" width="8.875" style="166" hidden="1" customWidth="1"/>
    <col min="11" max="18" width="8.875" style="166" customWidth="1"/>
    <col min="19" max="19" width="6.625" style="166" customWidth="1"/>
    <col min="20" max="22" width="8.875" style="166" customWidth="1"/>
    <col min="23" max="23" width="11.00390625" style="166" customWidth="1"/>
    <col min="24" max="16384" width="8.875" style="166" customWidth="1"/>
  </cols>
  <sheetData>
    <row r="1" spans="1:23" ht="102.75" customHeight="1">
      <c r="A1" s="519"/>
      <c r="B1" s="356"/>
      <c r="C1" s="356"/>
      <c r="D1" s="356"/>
      <c r="E1" s="356"/>
      <c r="F1" s="631" t="s">
        <v>411</v>
      </c>
      <c r="G1" s="631"/>
      <c r="H1" s="631"/>
      <c r="I1" s="631"/>
      <c r="T1" s="356"/>
      <c r="U1" s="356"/>
      <c r="V1" s="356"/>
      <c r="W1" s="356"/>
    </row>
    <row r="2" spans="1:20" ht="45" customHeight="1">
      <c r="A2" s="703" t="s">
        <v>340</v>
      </c>
      <c r="B2" s="703"/>
      <c r="C2" s="703"/>
      <c r="D2" s="703"/>
      <c r="E2" s="703"/>
      <c r="F2" s="703"/>
      <c r="O2" s="495"/>
      <c r="P2" s="495"/>
      <c r="Q2" s="495"/>
      <c r="R2" s="495"/>
      <c r="S2" s="495"/>
      <c r="T2" s="495"/>
    </row>
    <row r="3" spans="2:20" ht="27.75" customHeight="1" thickBot="1">
      <c r="B3" s="167"/>
      <c r="C3" s="167"/>
      <c r="D3" s="167"/>
      <c r="E3" s="167"/>
      <c r="O3" s="495"/>
      <c r="P3" s="495"/>
      <c r="Q3" s="495"/>
      <c r="R3" s="495"/>
      <c r="S3" s="495"/>
      <c r="T3" s="495"/>
    </row>
    <row r="4" spans="1:6" ht="15.75" customHeight="1">
      <c r="A4" s="704" t="s">
        <v>49</v>
      </c>
      <c r="B4" s="709" t="s">
        <v>354</v>
      </c>
      <c r="C4" s="706" t="s">
        <v>386</v>
      </c>
      <c r="D4" s="706" t="s">
        <v>387</v>
      </c>
      <c r="E4" s="706" t="s">
        <v>219</v>
      </c>
      <c r="F4" s="702" t="s">
        <v>23</v>
      </c>
    </row>
    <row r="5" spans="1:19" ht="20.25" customHeight="1">
      <c r="A5" s="705"/>
      <c r="B5" s="710"/>
      <c r="C5" s="707"/>
      <c r="D5" s="707"/>
      <c r="E5" s="707"/>
      <c r="F5" s="702"/>
      <c r="P5" s="701"/>
      <c r="Q5" s="701"/>
      <c r="R5" s="701"/>
      <c r="S5" s="701"/>
    </row>
    <row r="6" spans="1:6" ht="13.5" customHeight="1">
      <c r="A6" s="705"/>
      <c r="B6" s="710"/>
      <c r="C6" s="707"/>
      <c r="D6" s="707"/>
      <c r="E6" s="707"/>
      <c r="F6" s="702"/>
    </row>
    <row r="7" spans="1:6" ht="22.5" customHeight="1">
      <c r="A7" s="705"/>
      <c r="B7" s="710"/>
      <c r="C7" s="707"/>
      <c r="D7" s="707"/>
      <c r="E7" s="707"/>
      <c r="F7" s="702"/>
    </row>
    <row r="8" spans="1:6" ht="15.75" customHeight="1">
      <c r="A8" s="705"/>
      <c r="B8" s="710"/>
      <c r="C8" s="707"/>
      <c r="D8" s="707"/>
      <c r="E8" s="707"/>
      <c r="F8" s="702"/>
    </row>
    <row r="9" spans="1:6" ht="195.75" customHeight="1" thickBot="1">
      <c r="A9" s="705"/>
      <c r="B9" s="711"/>
      <c r="C9" s="708"/>
      <c r="D9" s="708"/>
      <c r="E9" s="708"/>
      <c r="F9" s="702"/>
    </row>
    <row r="10" spans="1:6" ht="29.25" customHeight="1">
      <c r="A10" s="705"/>
      <c r="B10" s="350">
        <v>250315</v>
      </c>
      <c r="C10" s="569">
        <v>250380</v>
      </c>
      <c r="D10" s="569">
        <v>250380</v>
      </c>
      <c r="E10" s="569">
        <v>250380</v>
      </c>
      <c r="F10" s="570"/>
    </row>
    <row r="11" spans="1:6" ht="29.25" customHeight="1">
      <c r="A11" s="574" t="s">
        <v>393</v>
      </c>
      <c r="B11" s="573"/>
      <c r="C11" s="573"/>
      <c r="D11" s="573"/>
      <c r="E11" s="575">
        <v>397610</v>
      </c>
      <c r="F11" s="576">
        <f>E11</f>
        <v>397610</v>
      </c>
    </row>
    <row r="12" spans="1:6" ht="20.25">
      <c r="A12" s="352" t="s">
        <v>358</v>
      </c>
      <c r="B12" s="571"/>
      <c r="C12" s="571">
        <v>3922000</v>
      </c>
      <c r="D12" s="571"/>
      <c r="E12" s="571"/>
      <c r="F12" s="572">
        <f aca="true" t="shared" si="0" ref="F12:F30">B12+C12+D12</f>
        <v>3922000</v>
      </c>
    </row>
    <row r="13" spans="1:6" ht="20.25">
      <c r="A13" s="353" t="s">
        <v>359</v>
      </c>
      <c r="B13" s="351">
        <v>84500</v>
      </c>
      <c r="C13" s="351"/>
      <c r="D13" s="351">
        <v>7000</v>
      </c>
      <c r="E13" s="351"/>
      <c r="F13" s="407">
        <f t="shared" si="0"/>
        <v>91500</v>
      </c>
    </row>
    <row r="14" spans="1:6" ht="20.25">
      <c r="A14" s="354" t="s">
        <v>360</v>
      </c>
      <c r="B14" s="351">
        <v>166650</v>
      </c>
      <c r="C14" s="351"/>
      <c r="D14" s="351">
        <v>2000</v>
      </c>
      <c r="E14" s="351"/>
      <c r="F14" s="407">
        <f t="shared" si="0"/>
        <v>168650</v>
      </c>
    </row>
    <row r="15" spans="1:6" ht="20.25">
      <c r="A15" s="355" t="s">
        <v>361</v>
      </c>
      <c r="B15" s="351">
        <v>2880</v>
      </c>
      <c r="C15" s="351"/>
      <c r="D15" s="351">
        <v>500</v>
      </c>
      <c r="E15" s="351"/>
      <c r="F15" s="407">
        <f t="shared" si="0"/>
        <v>3380</v>
      </c>
    </row>
    <row r="16" spans="1:6" ht="20.25">
      <c r="A16" s="355" t="s">
        <v>362</v>
      </c>
      <c r="B16" s="351">
        <v>43200</v>
      </c>
      <c r="C16" s="351"/>
      <c r="D16" s="351"/>
      <c r="E16" s="351"/>
      <c r="F16" s="407">
        <f t="shared" si="0"/>
        <v>43200</v>
      </c>
    </row>
    <row r="17" spans="1:6" ht="20.25">
      <c r="A17" s="355" t="s">
        <v>388</v>
      </c>
      <c r="B17" s="351"/>
      <c r="C17" s="351"/>
      <c r="D17" s="351">
        <v>1000</v>
      </c>
      <c r="E17" s="351"/>
      <c r="F17" s="407">
        <f t="shared" si="0"/>
        <v>1000</v>
      </c>
    </row>
    <row r="18" spans="1:6" ht="20.25">
      <c r="A18" s="355" t="s">
        <v>363</v>
      </c>
      <c r="B18" s="351">
        <v>56670</v>
      </c>
      <c r="C18" s="351"/>
      <c r="D18" s="351">
        <v>1000</v>
      </c>
      <c r="E18" s="351"/>
      <c r="F18" s="407">
        <f t="shared" si="0"/>
        <v>57670</v>
      </c>
    </row>
    <row r="19" spans="1:6" ht="20.25">
      <c r="A19" s="355" t="s">
        <v>364</v>
      </c>
      <c r="B19" s="351">
        <v>360300</v>
      </c>
      <c r="C19" s="351"/>
      <c r="D19" s="351">
        <v>1000</v>
      </c>
      <c r="E19" s="351"/>
      <c r="F19" s="407">
        <f t="shared" si="0"/>
        <v>361300</v>
      </c>
    </row>
    <row r="20" spans="1:6" ht="20.25">
      <c r="A20" s="355" t="s">
        <v>365</v>
      </c>
      <c r="B20" s="351">
        <v>49900</v>
      </c>
      <c r="C20" s="351"/>
      <c r="D20" s="351">
        <v>1500</v>
      </c>
      <c r="E20" s="351"/>
      <c r="F20" s="407">
        <f t="shared" si="0"/>
        <v>51400</v>
      </c>
    </row>
    <row r="21" spans="1:6" ht="20.25">
      <c r="A21" s="355" t="s">
        <v>389</v>
      </c>
      <c r="B21" s="351"/>
      <c r="C21" s="351"/>
      <c r="D21" s="351">
        <v>1000</v>
      </c>
      <c r="E21" s="351"/>
      <c r="F21" s="407">
        <f t="shared" si="0"/>
        <v>1000</v>
      </c>
    </row>
    <row r="22" spans="1:6" ht="20.25">
      <c r="A22" s="355" t="s">
        <v>366</v>
      </c>
      <c r="B22" s="351">
        <v>215350</v>
      </c>
      <c r="C22" s="351"/>
      <c r="D22" s="351">
        <v>2000</v>
      </c>
      <c r="E22" s="351"/>
      <c r="F22" s="407">
        <f t="shared" si="0"/>
        <v>217350</v>
      </c>
    </row>
    <row r="23" spans="1:6" ht="20.25">
      <c r="A23" s="355" t="s">
        <v>367</v>
      </c>
      <c r="B23" s="351">
        <v>249650</v>
      </c>
      <c r="C23" s="351"/>
      <c r="D23" s="351">
        <v>2000</v>
      </c>
      <c r="E23" s="351"/>
      <c r="F23" s="407">
        <f t="shared" si="0"/>
        <v>251650</v>
      </c>
    </row>
    <row r="24" spans="1:6" ht="20.25">
      <c r="A24" s="355" t="s">
        <v>368</v>
      </c>
      <c r="B24" s="351">
        <v>39110</v>
      </c>
      <c r="C24" s="351"/>
      <c r="D24" s="351">
        <v>2000</v>
      </c>
      <c r="E24" s="351"/>
      <c r="F24" s="407">
        <f t="shared" si="0"/>
        <v>41110</v>
      </c>
    </row>
    <row r="25" spans="1:6" ht="20.25">
      <c r="A25" s="355" t="s">
        <v>390</v>
      </c>
      <c r="B25" s="351"/>
      <c r="C25" s="351"/>
      <c r="D25" s="351">
        <v>6000</v>
      </c>
      <c r="E25" s="351"/>
      <c r="F25" s="407">
        <f t="shared" si="0"/>
        <v>6000</v>
      </c>
    </row>
    <row r="26" spans="1:6" ht="20.25">
      <c r="A26" s="355" t="s">
        <v>391</v>
      </c>
      <c r="B26" s="351"/>
      <c r="C26" s="351"/>
      <c r="D26" s="351">
        <v>2000</v>
      </c>
      <c r="E26" s="351"/>
      <c r="F26" s="407">
        <f t="shared" si="0"/>
        <v>2000</v>
      </c>
    </row>
    <row r="27" spans="1:6" ht="20.25">
      <c r="A27" s="355" t="s">
        <v>369</v>
      </c>
      <c r="B27" s="351">
        <v>57180</v>
      </c>
      <c r="C27" s="351"/>
      <c r="D27" s="351">
        <v>2000</v>
      </c>
      <c r="E27" s="351"/>
      <c r="F27" s="407">
        <f t="shared" si="0"/>
        <v>59180</v>
      </c>
    </row>
    <row r="28" spans="1:6" ht="20.25">
      <c r="A28" s="355" t="s">
        <v>392</v>
      </c>
      <c r="B28" s="351"/>
      <c r="C28" s="351"/>
      <c r="D28" s="351">
        <v>1000</v>
      </c>
      <c r="E28" s="351"/>
      <c r="F28" s="407">
        <f t="shared" si="0"/>
        <v>1000</v>
      </c>
    </row>
    <row r="29" spans="1:6" ht="20.25">
      <c r="A29" s="355" t="s">
        <v>370</v>
      </c>
      <c r="B29" s="351">
        <v>64750</v>
      </c>
      <c r="C29" s="351"/>
      <c r="D29" s="351"/>
      <c r="E29" s="351"/>
      <c r="F29" s="407">
        <f t="shared" si="0"/>
        <v>64750</v>
      </c>
    </row>
    <row r="30" spans="1:6" ht="20.25">
      <c r="A30" s="355" t="s">
        <v>371</v>
      </c>
      <c r="B30" s="351">
        <v>121860</v>
      </c>
      <c r="C30" s="351"/>
      <c r="D30" s="351">
        <v>2000</v>
      </c>
      <c r="E30" s="351"/>
      <c r="F30" s="407">
        <f t="shared" si="0"/>
        <v>123860</v>
      </c>
    </row>
    <row r="31" spans="1:6" ht="18.75">
      <c r="A31" s="406" t="s">
        <v>57</v>
      </c>
      <c r="B31" s="407">
        <f>SUM(B12:B30)</f>
        <v>1512000</v>
      </c>
      <c r="C31" s="407">
        <f>SUM(C12:C30)</f>
        <v>3922000</v>
      </c>
      <c r="D31" s="407">
        <f>SUM(D12:D30)</f>
        <v>34000</v>
      </c>
      <c r="E31" s="407">
        <f>SUM(E11:E30)</f>
        <v>397610</v>
      </c>
      <c r="F31" s="407">
        <f>B31+C31+D31+E31</f>
        <v>5865610</v>
      </c>
    </row>
    <row r="32" spans="1:6" ht="18.75">
      <c r="A32" s="404"/>
      <c r="B32" s="405"/>
      <c r="C32" s="405"/>
      <c r="D32" s="405"/>
      <c r="E32" s="405"/>
      <c r="F32" s="405"/>
    </row>
    <row r="33" spans="1:6" ht="18.75">
      <c r="A33" s="404"/>
      <c r="B33" s="405"/>
      <c r="C33" s="405"/>
      <c r="D33" s="405"/>
      <c r="E33" s="405"/>
      <c r="F33" s="405"/>
    </row>
    <row r="34" spans="2:5" ht="12.75">
      <c r="B34" s="168"/>
      <c r="C34" s="168"/>
      <c r="D34" s="168"/>
      <c r="E34" s="168"/>
    </row>
    <row r="35" spans="2:5" ht="12.75">
      <c r="B35" s="168"/>
      <c r="C35" s="168"/>
      <c r="D35" s="168"/>
      <c r="E35" s="168"/>
    </row>
    <row r="36" spans="1:11" ht="18.75">
      <c r="A36" s="400" t="s">
        <v>336</v>
      </c>
      <c r="B36" s="13"/>
      <c r="C36" s="13"/>
      <c r="D36" s="13"/>
      <c r="E36" s="13"/>
      <c r="F36" s="97"/>
      <c r="G36" s="97"/>
      <c r="H36" s="97"/>
      <c r="I36" s="97"/>
      <c r="J36" s="97"/>
      <c r="K36" s="400"/>
    </row>
    <row r="37" spans="1:11" ht="18.75">
      <c r="A37" s="518" t="s">
        <v>70</v>
      </c>
      <c r="B37" s="97"/>
      <c r="C37" s="97"/>
      <c r="D37" s="97"/>
      <c r="E37" s="97"/>
      <c r="F37" s="400" t="s">
        <v>337</v>
      </c>
      <c r="G37" s="97"/>
      <c r="H37" s="97"/>
      <c r="I37" s="97"/>
      <c r="J37" s="97"/>
      <c r="K37" s="97"/>
    </row>
    <row r="38" spans="2:5" ht="12.75">
      <c r="B38" s="168"/>
      <c r="C38" s="168"/>
      <c r="D38" s="168"/>
      <c r="E38" s="168"/>
    </row>
    <row r="39" spans="2:5" ht="12.75">
      <c r="B39" s="168"/>
      <c r="C39" s="168"/>
      <c r="D39" s="168"/>
      <c r="E39" s="168"/>
    </row>
    <row r="40" spans="2:5" ht="12.75">
      <c r="B40" s="168"/>
      <c r="C40" s="168"/>
      <c r="D40" s="168"/>
      <c r="E40" s="168"/>
    </row>
    <row r="41" spans="2:5" ht="12.75">
      <c r="B41" s="168"/>
      <c r="C41" s="168"/>
      <c r="D41" s="168"/>
      <c r="E41" s="168"/>
    </row>
    <row r="42" spans="2:5" ht="12.75">
      <c r="B42" s="168"/>
      <c r="C42" s="168"/>
      <c r="D42" s="168"/>
      <c r="E42" s="168"/>
    </row>
    <row r="43" spans="2:5" ht="12.75">
      <c r="B43" s="168"/>
      <c r="C43" s="168"/>
      <c r="D43" s="168"/>
      <c r="E43" s="168"/>
    </row>
    <row r="44" spans="2:5" ht="12.75">
      <c r="B44" s="168"/>
      <c r="C44" s="168"/>
      <c r="D44" s="168"/>
      <c r="E44" s="168"/>
    </row>
    <row r="45" spans="2:5" ht="12.75">
      <c r="B45" s="168"/>
      <c r="C45" s="168"/>
      <c r="D45" s="168"/>
      <c r="E45" s="168"/>
    </row>
    <row r="46" spans="2:5" ht="12.75">
      <c r="B46" s="168"/>
      <c r="C46" s="168"/>
      <c r="D46" s="168"/>
      <c r="E46" s="168"/>
    </row>
    <row r="47" spans="2:5" ht="12.75">
      <c r="B47" s="168"/>
      <c r="C47" s="168"/>
      <c r="D47" s="168"/>
      <c r="E47" s="168"/>
    </row>
    <row r="48" spans="2:5" ht="12.75">
      <c r="B48" s="168"/>
      <c r="C48" s="168"/>
      <c r="D48" s="168"/>
      <c r="E48" s="168"/>
    </row>
    <row r="49" spans="2:5" ht="12.75">
      <c r="B49" s="168"/>
      <c r="C49" s="168"/>
      <c r="D49" s="168"/>
      <c r="E49" s="168"/>
    </row>
    <row r="50" spans="2:5" ht="12.75">
      <c r="B50" s="168"/>
      <c r="C50" s="168"/>
      <c r="D50" s="168"/>
      <c r="E50" s="168"/>
    </row>
    <row r="51" spans="2:5" ht="12.75">
      <c r="B51" s="168"/>
      <c r="C51" s="168"/>
      <c r="D51" s="168"/>
      <c r="E51" s="168"/>
    </row>
    <row r="52" spans="2:5" ht="12.75">
      <c r="B52" s="168"/>
      <c r="C52" s="168"/>
      <c r="D52" s="168"/>
      <c r="E52" s="168"/>
    </row>
    <row r="53" spans="2:5" ht="12.75">
      <c r="B53" s="168"/>
      <c r="C53" s="168"/>
      <c r="D53" s="168"/>
      <c r="E53" s="168"/>
    </row>
    <row r="54" spans="2:6" ht="67.5" customHeight="1">
      <c r="B54" s="168"/>
      <c r="C54" s="168"/>
      <c r="D54" s="168"/>
      <c r="E54" s="168"/>
      <c r="F54" s="356"/>
    </row>
    <row r="55" spans="2:5" ht="12.75">
      <c r="B55" s="168"/>
      <c r="C55" s="168"/>
      <c r="D55" s="168"/>
      <c r="E55" s="168"/>
    </row>
    <row r="56" spans="2:6" ht="12.75" customHeight="1">
      <c r="B56" s="494"/>
      <c r="C56" s="494"/>
      <c r="D56" s="494"/>
      <c r="E56" s="494"/>
      <c r="F56" s="493"/>
    </row>
    <row r="57" spans="1:6" ht="12.75" customHeight="1">
      <c r="A57" s="493"/>
      <c r="B57" s="494"/>
      <c r="C57" s="494"/>
      <c r="D57" s="494"/>
      <c r="E57" s="494"/>
      <c r="F57" s="493"/>
    </row>
    <row r="58" spans="1:6" ht="12.75" customHeight="1">
      <c r="A58" s="493"/>
      <c r="B58" s="494"/>
      <c r="C58" s="494"/>
      <c r="D58" s="494"/>
      <c r="E58" s="494"/>
      <c r="F58" s="493"/>
    </row>
    <row r="59" spans="1:6" ht="37.5" customHeight="1">
      <c r="A59" s="493"/>
      <c r="B59" s="494"/>
      <c r="C59" s="494"/>
      <c r="D59" s="494"/>
      <c r="E59" s="494"/>
      <c r="F59" s="493"/>
    </row>
    <row r="60" spans="2:5" ht="12.75">
      <c r="B60" s="168"/>
      <c r="C60" s="168"/>
      <c r="D60" s="168"/>
      <c r="E60" s="168"/>
    </row>
    <row r="61" spans="2:5" ht="12.75">
      <c r="B61" s="168"/>
      <c r="C61" s="168"/>
      <c r="D61" s="168"/>
      <c r="E61" s="168"/>
    </row>
    <row r="62" spans="2:5" ht="12.75">
      <c r="B62" s="168"/>
      <c r="C62" s="168"/>
      <c r="D62" s="168"/>
      <c r="E62" s="168"/>
    </row>
    <row r="63" spans="2:5" ht="12.75">
      <c r="B63" s="168"/>
      <c r="C63" s="168"/>
      <c r="D63" s="168"/>
      <c r="E63" s="168"/>
    </row>
    <row r="64" spans="2:5" ht="12.75">
      <c r="B64" s="168"/>
      <c r="C64" s="168"/>
      <c r="D64" s="168"/>
      <c r="E64" s="168"/>
    </row>
    <row r="65" spans="2:5" ht="12.75">
      <c r="B65" s="168"/>
      <c r="C65" s="168"/>
      <c r="D65" s="168"/>
      <c r="E65" s="168"/>
    </row>
    <row r="66" spans="2:5" ht="12.75">
      <c r="B66" s="168"/>
      <c r="C66" s="168"/>
      <c r="D66" s="168"/>
      <c r="E66" s="168"/>
    </row>
    <row r="67" spans="2:5" ht="12.75">
      <c r="B67" s="168"/>
      <c r="C67" s="168"/>
      <c r="D67" s="168"/>
      <c r="E67" s="168"/>
    </row>
    <row r="68" spans="2:5" ht="12.75">
      <c r="B68" s="168"/>
      <c r="C68" s="168"/>
      <c r="D68" s="168"/>
      <c r="E68" s="168"/>
    </row>
    <row r="69" spans="2:5" ht="12.75">
      <c r="B69" s="168"/>
      <c r="C69" s="168"/>
      <c r="D69" s="168"/>
      <c r="E69" s="168"/>
    </row>
    <row r="70" spans="2:5" ht="12.75">
      <c r="B70" s="168"/>
      <c r="C70" s="168"/>
      <c r="D70" s="168"/>
      <c r="E70" s="168"/>
    </row>
    <row r="71" spans="2:5" ht="12.75">
      <c r="B71" s="168"/>
      <c r="C71" s="168"/>
      <c r="D71" s="168"/>
      <c r="E71" s="168"/>
    </row>
    <row r="72" spans="2:5" ht="12.75">
      <c r="B72" s="168"/>
      <c r="C72" s="168"/>
      <c r="D72" s="168"/>
      <c r="E72" s="168"/>
    </row>
    <row r="73" spans="2:5" ht="12.75">
      <c r="B73" s="168"/>
      <c r="C73" s="168"/>
      <c r="D73" s="168"/>
      <c r="E73" s="168"/>
    </row>
    <row r="74" spans="2:5" ht="12.75">
      <c r="B74" s="168"/>
      <c r="C74" s="168"/>
      <c r="D74" s="168"/>
      <c r="E74" s="168"/>
    </row>
    <row r="75" spans="2:5" ht="12.75">
      <c r="B75" s="168"/>
      <c r="C75" s="168"/>
      <c r="D75" s="168"/>
      <c r="E75" s="168"/>
    </row>
    <row r="76" spans="2:5" ht="12.75">
      <c r="B76" s="168"/>
      <c r="C76" s="168"/>
      <c r="D76" s="168"/>
      <c r="E76" s="168"/>
    </row>
    <row r="77" spans="2:5" ht="12.75">
      <c r="B77" s="168"/>
      <c r="C77" s="168"/>
      <c r="D77" s="168"/>
      <c r="E77" s="168"/>
    </row>
    <row r="78" spans="2:5" ht="12.75">
      <c r="B78" s="168"/>
      <c r="C78" s="168"/>
      <c r="D78" s="168"/>
      <c r="E78" s="168"/>
    </row>
    <row r="79" spans="2:5" ht="12.75">
      <c r="B79" s="168"/>
      <c r="C79" s="168"/>
      <c r="D79" s="168"/>
      <c r="E79" s="168"/>
    </row>
    <row r="80" spans="2:5" ht="12.75">
      <c r="B80" s="168"/>
      <c r="C80" s="168"/>
      <c r="D80" s="168"/>
      <c r="E80" s="168"/>
    </row>
    <row r="81" spans="2:5" ht="12.75">
      <c r="B81" s="168"/>
      <c r="C81" s="168"/>
      <c r="D81" s="168"/>
      <c r="E81" s="168"/>
    </row>
    <row r="82" spans="2:5" ht="12.75">
      <c r="B82" s="168"/>
      <c r="C82" s="168"/>
      <c r="D82" s="168"/>
      <c r="E82" s="168"/>
    </row>
    <row r="83" spans="2:5" ht="12.75">
      <c r="B83" s="168"/>
      <c r="C83" s="168"/>
      <c r="D83" s="168"/>
      <c r="E83" s="168"/>
    </row>
    <row r="84" spans="2:5" ht="12.75">
      <c r="B84" s="168"/>
      <c r="C84" s="168"/>
      <c r="D84" s="168"/>
      <c r="E84" s="168"/>
    </row>
  </sheetData>
  <mergeCells count="9">
    <mergeCell ref="F1:I1"/>
    <mergeCell ref="P5:S5"/>
    <mergeCell ref="F4:F9"/>
    <mergeCell ref="A2:F2"/>
    <mergeCell ref="A4:A10"/>
    <mergeCell ref="C4:C9"/>
    <mergeCell ref="B4:B9"/>
    <mergeCell ref="D4:D9"/>
    <mergeCell ref="E4:E9"/>
  </mergeCells>
  <printOptions horizontalCentered="1"/>
  <pageMargins left="0.11811023622047245" right="0" top="0.51" bottom="0.15748031496062992" header="0" footer="0.15748031496062992"/>
  <pageSetup horizontalDpi="600" verticalDpi="600" orientation="portrait" paperSize="9" scale="42" r:id="rId1"/>
  <headerFooter alignWithMargins="0">
    <oddFooter>&amp;C
</oddFooter>
  </headerFooter>
  <rowBreaks count="1" manualBreakCount="1">
    <brk id="51" max="21" man="1"/>
  </rowBreaks>
  <colBreaks count="1" manualBreakCount="1">
    <brk id="10" max="53" man="1"/>
  </colBreaks>
</worksheet>
</file>

<file path=xl/worksheets/sheet7.xml><?xml version="1.0" encoding="utf-8"?>
<worksheet xmlns="http://schemas.openxmlformats.org/spreadsheetml/2006/main" xmlns:r="http://schemas.openxmlformats.org/officeDocument/2006/relationships">
  <sheetPr codeName="Лист43"/>
  <dimension ref="A1:H546"/>
  <sheetViews>
    <sheetView showZeros="0" zoomScale="75" zoomScaleNormal="75" zoomScaleSheetLayoutView="75" workbookViewId="0" topLeftCell="A23">
      <selection activeCell="C30" sqref="C30"/>
    </sheetView>
  </sheetViews>
  <sheetFormatPr defaultColWidth="9.00390625" defaultRowHeight="12.75"/>
  <cols>
    <col min="1" max="1" width="17.75390625" style="0" customWidth="1"/>
    <col min="2" max="2" width="13.625" style="0" customWidth="1"/>
    <col min="3" max="3" width="37.75390625" style="0" customWidth="1"/>
    <col min="4" max="4" width="52.625" style="0" customWidth="1"/>
    <col min="5" max="5" width="18.75390625" style="0" customWidth="1"/>
    <col min="6" max="6" width="15.75390625" style="0" customWidth="1"/>
    <col min="7" max="7" width="16.25390625" style="0" customWidth="1"/>
    <col min="8" max="8" width="18.375" style="0" customWidth="1"/>
  </cols>
  <sheetData>
    <row r="1" spans="1:8" ht="66.75" customHeight="1">
      <c r="A1" s="24"/>
      <c r="B1" s="24"/>
      <c r="C1" s="24"/>
      <c r="D1" s="24"/>
      <c r="E1" s="631" t="s">
        <v>410</v>
      </c>
      <c r="F1" s="631"/>
      <c r="G1" s="631"/>
      <c r="H1" s="631"/>
    </row>
    <row r="2" spans="1:8" ht="15" customHeight="1">
      <c r="A2" s="24"/>
      <c r="B2" s="24"/>
      <c r="C2" s="24"/>
      <c r="D2" s="24"/>
      <c r="E2" s="24"/>
      <c r="F2" s="24"/>
      <c r="G2" s="39"/>
      <c r="H2" s="39"/>
    </row>
    <row r="3" spans="1:8" ht="15" customHeight="1" hidden="1">
      <c r="A3" s="24"/>
      <c r="B3" s="24"/>
      <c r="C3" s="24"/>
      <c r="D3" s="24"/>
      <c r="E3" s="24"/>
      <c r="F3" s="24"/>
      <c r="G3" s="39"/>
      <c r="H3" s="39"/>
    </row>
    <row r="4" spans="1:8" ht="12.75" customHeight="1" hidden="1">
      <c r="A4" s="24"/>
      <c r="B4" s="24"/>
      <c r="C4" s="24"/>
      <c r="D4" s="24"/>
      <c r="E4" s="24"/>
      <c r="F4" s="24"/>
      <c r="G4" s="31"/>
      <c r="H4" s="32"/>
    </row>
    <row r="5" spans="1:8" ht="15.75" customHeight="1">
      <c r="A5" s="716" t="s">
        <v>341</v>
      </c>
      <c r="B5" s="716"/>
      <c r="C5" s="716"/>
      <c r="D5" s="716"/>
      <c r="E5" s="716"/>
      <c r="F5" s="716"/>
      <c r="G5" s="716"/>
      <c r="H5" s="716"/>
    </row>
    <row r="6" spans="1:8" ht="12.75">
      <c r="A6" s="716"/>
      <c r="B6" s="716"/>
      <c r="C6" s="716"/>
      <c r="D6" s="716"/>
      <c r="E6" s="716"/>
      <c r="F6" s="716"/>
      <c r="G6" s="716"/>
      <c r="H6" s="716"/>
    </row>
    <row r="7" spans="1:8" ht="13.5" thickBot="1">
      <c r="A7" s="24"/>
      <c r="B7" s="24"/>
      <c r="C7" s="24"/>
      <c r="D7" s="24"/>
      <c r="E7" s="24"/>
      <c r="F7" s="24"/>
      <c r="G7" s="24"/>
      <c r="H7" s="40" t="s">
        <v>126</v>
      </c>
    </row>
    <row r="8" spans="1:8" ht="38.25" customHeight="1">
      <c r="A8" s="666" t="s">
        <v>75</v>
      </c>
      <c r="B8" s="666" t="s">
        <v>118</v>
      </c>
      <c r="C8" s="712" t="s">
        <v>117</v>
      </c>
      <c r="D8" s="717" t="s">
        <v>30</v>
      </c>
      <c r="E8" s="719" t="s">
        <v>17</v>
      </c>
      <c r="F8" s="717" t="s">
        <v>16</v>
      </c>
      <c r="G8" s="717" t="s">
        <v>18</v>
      </c>
      <c r="H8" s="717" t="s">
        <v>19</v>
      </c>
    </row>
    <row r="9" spans="1:8" ht="67.5" customHeight="1" thickBot="1">
      <c r="A9" s="668"/>
      <c r="B9" s="668"/>
      <c r="C9" s="713"/>
      <c r="D9" s="718"/>
      <c r="E9" s="720"/>
      <c r="F9" s="718"/>
      <c r="G9" s="718"/>
      <c r="H9" s="718"/>
    </row>
    <row r="10" spans="1:8" ht="13.5" thickBot="1">
      <c r="A10" s="181" t="s">
        <v>72</v>
      </c>
      <c r="B10" s="181" t="s">
        <v>73</v>
      </c>
      <c r="C10" s="188">
        <v>3</v>
      </c>
      <c r="D10" s="189">
        <v>4</v>
      </c>
      <c r="E10" s="190">
        <v>5</v>
      </c>
      <c r="F10" s="190">
        <v>6</v>
      </c>
      <c r="G10" s="190">
        <v>7</v>
      </c>
      <c r="H10" s="190">
        <v>8</v>
      </c>
    </row>
    <row r="11" spans="1:8" ht="16.5" thickBot="1">
      <c r="A11" s="521"/>
      <c r="B11" s="523"/>
      <c r="C11" s="525" t="s">
        <v>276</v>
      </c>
      <c r="D11" s="526"/>
      <c r="E11" s="524"/>
      <c r="F11" s="524"/>
      <c r="G11" s="524"/>
      <c r="H11" s="532">
        <f>H12</f>
        <v>33641</v>
      </c>
    </row>
    <row r="12" spans="1:8" ht="16.5" thickBot="1">
      <c r="A12" s="528" t="s">
        <v>25</v>
      </c>
      <c r="B12" s="529" t="s">
        <v>321</v>
      </c>
      <c r="C12" s="527" t="s">
        <v>132</v>
      </c>
      <c r="D12" s="530" t="s">
        <v>303</v>
      </c>
      <c r="E12" s="522"/>
      <c r="F12" s="522"/>
      <c r="G12" s="522"/>
      <c r="H12" s="531">
        <v>33641</v>
      </c>
    </row>
    <row r="13" spans="1:8" ht="32.25" thickBot="1">
      <c r="A13" s="577" t="s">
        <v>243</v>
      </c>
      <c r="B13" s="578"/>
      <c r="C13" s="425" t="s">
        <v>394</v>
      </c>
      <c r="D13" s="426" t="s">
        <v>2</v>
      </c>
      <c r="E13" s="427">
        <v>0</v>
      </c>
      <c r="F13" s="428">
        <v>0</v>
      </c>
      <c r="G13" s="428">
        <v>0</v>
      </c>
      <c r="H13" s="429">
        <f>SUM(H14:H19)</f>
        <v>816700</v>
      </c>
    </row>
    <row r="14" spans="1:8" ht="16.5" thickBot="1">
      <c r="A14" s="599" t="s">
        <v>240</v>
      </c>
      <c r="B14" s="600" t="s">
        <v>82</v>
      </c>
      <c r="C14" s="602" t="s">
        <v>241</v>
      </c>
      <c r="D14" s="602" t="s">
        <v>303</v>
      </c>
      <c r="E14" s="601"/>
      <c r="F14" s="595"/>
      <c r="G14" s="595"/>
      <c r="H14" s="596">
        <v>325000</v>
      </c>
    </row>
    <row r="15" spans="1:8" ht="48" thickBot="1">
      <c r="A15" s="579">
        <v>150101</v>
      </c>
      <c r="B15" s="580" t="s">
        <v>330</v>
      </c>
      <c r="C15" s="297" t="s">
        <v>331</v>
      </c>
      <c r="D15" s="581" t="s">
        <v>401</v>
      </c>
      <c r="E15" s="582"/>
      <c r="F15" s="583"/>
      <c r="G15" s="583"/>
      <c r="H15" s="584">
        <v>318700</v>
      </c>
    </row>
    <row r="16" spans="1:8" ht="48" thickBot="1">
      <c r="A16" s="579">
        <v>150101</v>
      </c>
      <c r="B16" s="580" t="s">
        <v>330</v>
      </c>
      <c r="C16" s="297" t="s">
        <v>331</v>
      </c>
      <c r="D16" s="581" t="s">
        <v>402</v>
      </c>
      <c r="E16" s="511"/>
      <c r="F16" s="512"/>
      <c r="G16" s="512"/>
      <c r="H16" s="513">
        <v>34000</v>
      </c>
    </row>
    <row r="17" spans="1:8" ht="63.75" thickBot="1">
      <c r="A17" s="508">
        <v>150101</v>
      </c>
      <c r="B17" s="509" t="s">
        <v>330</v>
      </c>
      <c r="C17" s="297" t="s">
        <v>331</v>
      </c>
      <c r="D17" s="581" t="s">
        <v>403</v>
      </c>
      <c r="E17" s="511"/>
      <c r="F17" s="512"/>
      <c r="G17" s="512"/>
      <c r="H17" s="513">
        <v>40000</v>
      </c>
    </row>
    <row r="18" spans="1:8" ht="63.75" thickBot="1">
      <c r="A18" s="585">
        <v>150101</v>
      </c>
      <c r="B18" s="586" t="s">
        <v>330</v>
      </c>
      <c r="C18" s="587" t="s">
        <v>331</v>
      </c>
      <c r="D18" s="581" t="s">
        <v>404</v>
      </c>
      <c r="E18" s="605"/>
      <c r="F18" s="606"/>
      <c r="G18" s="606"/>
      <c r="H18" s="513">
        <v>40000</v>
      </c>
    </row>
    <row r="19" spans="1:8" ht="30.75" thickBot="1">
      <c r="A19" s="588" t="s">
        <v>385</v>
      </c>
      <c r="B19" s="588" t="s">
        <v>312</v>
      </c>
      <c r="C19" s="297" t="s">
        <v>379</v>
      </c>
      <c r="D19" s="530" t="s">
        <v>407</v>
      </c>
      <c r="E19" s="607"/>
      <c r="F19" s="607"/>
      <c r="G19" s="607"/>
      <c r="H19" s="531">
        <v>59000</v>
      </c>
    </row>
    <row r="20" spans="1:8" s="38" customFormat="1" ht="44.25" customHeight="1" thickBot="1">
      <c r="A20" s="589">
        <v>10</v>
      </c>
      <c r="B20" s="590"/>
      <c r="C20" s="517" t="s">
        <v>343</v>
      </c>
      <c r="D20" s="591"/>
      <c r="E20" s="514"/>
      <c r="F20" s="515"/>
      <c r="G20" s="515"/>
      <c r="H20" s="516">
        <f>SUM(H21:H26)</f>
        <v>564401</v>
      </c>
    </row>
    <row r="21" spans="1:8" s="38" customFormat="1" ht="62.25" customHeight="1" thickBot="1">
      <c r="A21" s="592" t="s">
        <v>293</v>
      </c>
      <c r="B21" s="593" t="s">
        <v>294</v>
      </c>
      <c r="C21" s="297" t="s">
        <v>295</v>
      </c>
      <c r="D21" s="530" t="s">
        <v>303</v>
      </c>
      <c r="E21" s="594"/>
      <c r="F21" s="595"/>
      <c r="G21" s="595"/>
      <c r="H21" s="596">
        <v>200000</v>
      </c>
    </row>
    <row r="22" spans="1:8" s="38" customFormat="1" ht="62.25" customHeight="1" thickBot="1">
      <c r="A22" s="603" t="s">
        <v>380</v>
      </c>
      <c r="B22" s="593" t="s">
        <v>381</v>
      </c>
      <c r="C22" s="597" t="s">
        <v>382</v>
      </c>
      <c r="D22" s="530" t="s">
        <v>303</v>
      </c>
      <c r="E22" s="594"/>
      <c r="F22" s="595"/>
      <c r="G22" s="595"/>
      <c r="H22" s="596">
        <v>94101</v>
      </c>
    </row>
    <row r="23" spans="1:8" s="38" customFormat="1" ht="62.25" customHeight="1" thickBot="1">
      <c r="A23" s="603" t="s">
        <v>395</v>
      </c>
      <c r="B23" s="604" t="s">
        <v>330</v>
      </c>
      <c r="C23" s="597" t="s">
        <v>331</v>
      </c>
      <c r="D23" s="530" t="s">
        <v>396</v>
      </c>
      <c r="E23" s="594"/>
      <c r="F23" s="595"/>
      <c r="G23" s="595"/>
      <c r="H23" s="596">
        <v>22000</v>
      </c>
    </row>
    <row r="24" spans="1:8" s="38" customFormat="1" ht="44.25" customHeight="1" thickBot="1">
      <c r="A24" s="508">
        <v>150101</v>
      </c>
      <c r="B24" s="509" t="s">
        <v>330</v>
      </c>
      <c r="C24" s="597" t="s">
        <v>331</v>
      </c>
      <c r="D24" s="598" t="s">
        <v>406</v>
      </c>
      <c r="E24" s="511"/>
      <c r="F24" s="512"/>
      <c r="G24" s="512"/>
      <c r="H24" s="513">
        <v>26300</v>
      </c>
    </row>
    <row r="25" spans="1:8" s="38" customFormat="1" ht="56.25" customHeight="1" thickBot="1">
      <c r="A25" s="508">
        <v>150101</v>
      </c>
      <c r="B25" s="509" t="s">
        <v>330</v>
      </c>
      <c r="C25" s="297" t="s">
        <v>331</v>
      </c>
      <c r="D25" s="510" t="s">
        <v>405</v>
      </c>
      <c r="E25" s="511"/>
      <c r="F25" s="512"/>
      <c r="G25" s="512"/>
      <c r="H25" s="513">
        <v>150000</v>
      </c>
    </row>
    <row r="26" spans="1:8" s="38" customFormat="1" ht="47.25" customHeight="1" thickBot="1">
      <c r="A26" s="508"/>
      <c r="B26" s="509" t="s">
        <v>330</v>
      </c>
      <c r="C26" s="297" t="s">
        <v>331</v>
      </c>
      <c r="D26" s="510" t="s">
        <v>400</v>
      </c>
      <c r="E26" s="511"/>
      <c r="F26" s="512"/>
      <c r="G26" s="512"/>
      <c r="H26" s="513">
        <v>72000</v>
      </c>
    </row>
    <row r="27" spans="1:8" s="38" customFormat="1" ht="48" thickBot="1">
      <c r="A27" s="430">
        <v>24</v>
      </c>
      <c r="B27" s="431"/>
      <c r="C27" s="425" t="s">
        <v>71</v>
      </c>
      <c r="D27" s="426" t="s">
        <v>2</v>
      </c>
      <c r="E27" s="427"/>
      <c r="F27" s="428"/>
      <c r="G27" s="428"/>
      <c r="H27" s="429">
        <f>H28</f>
        <v>22000</v>
      </c>
    </row>
    <row r="28" spans="1:8" s="38" customFormat="1" ht="19.5" customHeight="1" thickBot="1">
      <c r="A28" s="80" t="s">
        <v>13</v>
      </c>
      <c r="B28" s="207" t="s">
        <v>322</v>
      </c>
      <c r="C28" s="94" t="s">
        <v>84</v>
      </c>
      <c r="D28" s="223" t="s">
        <v>303</v>
      </c>
      <c r="E28" s="74"/>
      <c r="F28" s="57"/>
      <c r="G28" s="57"/>
      <c r="H28" s="163">
        <v>22000</v>
      </c>
    </row>
    <row r="29" spans="1:8" ht="37.5" customHeight="1" thickBot="1">
      <c r="A29" s="714" t="s">
        <v>21</v>
      </c>
      <c r="B29" s="715"/>
      <c r="C29" s="715"/>
      <c r="D29" s="715"/>
      <c r="E29" s="432"/>
      <c r="F29" s="433"/>
      <c r="G29" s="433"/>
      <c r="H29" s="434">
        <f>H11+H13+H20+H27</f>
        <v>1436742</v>
      </c>
    </row>
    <row r="30" spans="1:8" ht="37.5" customHeight="1">
      <c r="A30" s="627"/>
      <c r="B30" s="627"/>
      <c r="C30" s="627"/>
      <c r="D30" s="627"/>
      <c r="E30" s="628"/>
      <c r="F30" s="629"/>
      <c r="G30" s="629"/>
      <c r="H30" s="628"/>
    </row>
    <row r="31" spans="1:8" ht="37.5" customHeight="1">
      <c r="A31" s="627"/>
      <c r="B31" s="400" t="s">
        <v>336</v>
      </c>
      <c r="C31" s="13"/>
      <c r="D31" s="13"/>
      <c r="E31" s="13"/>
      <c r="F31" s="13"/>
      <c r="G31" s="97"/>
      <c r="H31" s="628"/>
    </row>
    <row r="32" spans="2:8" ht="18.75">
      <c r="B32" s="518" t="s">
        <v>70</v>
      </c>
      <c r="C32" s="97"/>
      <c r="D32" s="97"/>
      <c r="E32" s="97"/>
      <c r="F32" s="97"/>
      <c r="G32" s="400" t="s">
        <v>337</v>
      </c>
      <c r="H32" s="38"/>
    </row>
    <row r="33" spans="2:8" ht="12.75">
      <c r="B33" s="166"/>
      <c r="C33" s="168"/>
      <c r="D33" s="168"/>
      <c r="E33" s="168"/>
      <c r="F33" s="168"/>
      <c r="G33" s="166"/>
      <c r="H33" s="38"/>
    </row>
    <row r="34" spans="5:8" ht="12.75">
      <c r="E34" s="38"/>
      <c r="F34" s="38"/>
      <c r="G34" s="38"/>
      <c r="H34" s="38"/>
    </row>
    <row r="35" spans="5:8" ht="12.75">
      <c r="E35" s="38"/>
      <c r="F35" s="38"/>
      <c r="G35" s="38"/>
      <c r="H35" s="38"/>
    </row>
    <row r="36" spans="5:8" ht="12.75">
      <c r="E36" s="38"/>
      <c r="F36" s="38"/>
      <c r="G36" s="38"/>
      <c r="H36" s="38"/>
    </row>
    <row r="37" spans="5:8" ht="12.75">
      <c r="E37" s="38"/>
      <c r="F37" s="38"/>
      <c r="G37" s="38"/>
      <c r="H37" s="38"/>
    </row>
    <row r="38" spans="5:8" ht="12.75">
      <c r="E38" s="38"/>
      <c r="F38" s="38"/>
      <c r="G38" s="38"/>
      <c r="H38" s="38"/>
    </row>
    <row r="39" spans="5:8" ht="12.75">
      <c r="E39" s="38"/>
      <c r="F39" s="38"/>
      <c r="G39" s="38"/>
      <c r="H39" s="38"/>
    </row>
    <row r="40" spans="5:8" ht="12.75">
      <c r="E40" s="38"/>
      <c r="F40" s="38"/>
      <c r="G40" s="38"/>
      <c r="H40" s="38"/>
    </row>
    <row r="41" spans="5:8" ht="12.75">
      <c r="E41" s="38"/>
      <c r="F41" s="38"/>
      <c r="G41" s="38"/>
      <c r="H41" s="38"/>
    </row>
    <row r="42" spans="5:8" ht="12.75">
      <c r="E42" s="38"/>
      <c r="F42" s="38"/>
      <c r="G42" s="38"/>
      <c r="H42" s="38"/>
    </row>
    <row r="43" spans="5:8" ht="12.75">
      <c r="E43" s="38"/>
      <c r="F43" s="38"/>
      <c r="G43" s="38"/>
      <c r="H43" s="38"/>
    </row>
    <row r="44" spans="5:8" ht="12.75">
      <c r="E44" s="38"/>
      <c r="F44" s="38"/>
      <c r="G44" s="38"/>
      <c r="H44" s="38"/>
    </row>
    <row r="45" spans="5:8" ht="12.75">
      <c r="E45" s="38"/>
      <c r="F45" s="38"/>
      <c r="G45" s="38"/>
      <c r="H45" s="38"/>
    </row>
    <row r="46" spans="5:8" ht="12.75">
      <c r="E46" s="38"/>
      <c r="F46" s="38"/>
      <c r="G46" s="38"/>
      <c r="H46" s="38"/>
    </row>
    <row r="47" spans="5:8" ht="12.75">
      <c r="E47" s="38"/>
      <c r="F47" s="38"/>
      <c r="G47" s="38"/>
      <c r="H47" s="38"/>
    </row>
    <row r="48" spans="5:8" ht="12.75">
      <c r="E48" s="38"/>
      <c r="F48" s="38"/>
      <c r="G48" s="38"/>
      <c r="H48" s="38"/>
    </row>
    <row r="49" spans="5:8" ht="12.75">
      <c r="E49" s="38"/>
      <c r="F49" s="38"/>
      <c r="G49" s="38"/>
      <c r="H49" s="38"/>
    </row>
    <row r="50" spans="5:8" ht="12.75">
      <c r="E50" s="38"/>
      <c r="F50" s="38"/>
      <c r="G50" s="38"/>
      <c r="H50" s="38"/>
    </row>
    <row r="51" spans="5:8" ht="12.75">
      <c r="E51" s="38"/>
      <c r="F51" s="38"/>
      <c r="G51" s="38"/>
      <c r="H51" s="38"/>
    </row>
    <row r="52" spans="5:8" ht="12.75">
      <c r="E52" s="38"/>
      <c r="F52" s="38"/>
      <c r="G52" s="38"/>
      <c r="H52" s="38"/>
    </row>
    <row r="53" spans="5:8" ht="12.75">
      <c r="E53" s="38"/>
      <c r="F53" s="38"/>
      <c r="G53" s="38"/>
      <c r="H53" s="38"/>
    </row>
    <row r="54" spans="5:8" ht="12.75">
      <c r="E54" s="38"/>
      <c r="F54" s="38"/>
      <c r="G54" s="38"/>
      <c r="H54" s="38"/>
    </row>
    <row r="55" spans="5:8" ht="12.75">
      <c r="E55" s="38"/>
      <c r="F55" s="38"/>
      <c r="G55" s="38"/>
      <c r="H55" s="38"/>
    </row>
    <row r="56" spans="5:8" ht="12.75">
      <c r="E56" s="38"/>
      <c r="F56" s="38"/>
      <c r="G56" s="38"/>
      <c r="H56" s="38"/>
    </row>
    <row r="57" spans="5:8" ht="12.75">
      <c r="E57" s="38"/>
      <c r="F57" s="38"/>
      <c r="G57" s="38"/>
      <c r="H57" s="38"/>
    </row>
    <row r="58" spans="5:8" ht="12.75">
      <c r="E58" s="38"/>
      <c r="F58" s="38"/>
      <c r="G58" s="38"/>
      <c r="H58" s="38"/>
    </row>
    <row r="59" spans="5:8" ht="12.75">
      <c r="E59" s="38"/>
      <c r="F59" s="38"/>
      <c r="G59" s="38"/>
      <c r="H59" s="38"/>
    </row>
    <row r="60" spans="5:8" ht="12.75">
      <c r="E60" s="38"/>
      <c r="F60" s="38"/>
      <c r="G60" s="38"/>
      <c r="H60" s="38"/>
    </row>
    <row r="61" spans="5:8" ht="12.75">
      <c r="E61" s="38"/>
      <c r="F61" s="38"/>
      <c r="G61" s="38"/>
      <c r="H61" s="38"/>
    </row>
    <row r="62" spans="5:8" ht="12.75">
      <c r="E62" s="38"/>
      <c r="F62" s="38"/>
      <c r="G62" s="38"/>
      <c r="H62" s="38"/>
    </row>
    <row r="63" spans="5:8" ht="12.75">
      <c r="E63" s="38"/>
      <c r="F63" s="38"/>
      <c r="G63" s="38"/>
      <c r="H63" s="38"/>
    </row>
    <row r="64" spans="5:8" ht="12.75">
      <c r="E64" s="38"/>
      <c r="F64" s="38"/>
      <c r="G64" s="38"/>
      <c r="H64" s="38"/>
    </row>
    <row r="65" spans="5:8" ht="12.75">
      <c r="E65" s="38"/>
      <c r="F65" s="38"/>
      <c r="G65" s="38"/>
      <c r="H65" s="38"/>
    </row>
    <row r="66" spans="5:8" ht="12.75">
      <c r="E66" s="38"/>
      <c r="F66" s="38"/>
      <c r="G66" s="38"/>
      <c r="H66" s="38"/>
    </row>
    <row r="67" spans="5:8" ht="12.75">
      <c r="E67" s="38"/>
      <c r="F67" s="38"/>
      <c r="G67" s="38"/>
      <c r="H67" s="38"/>
    </row>
    <row r="68" spans="5:8" ht="12.75">
      <c r="E68" s="38"/>
      <c r="F68" s="38"/>
      <c r="G68" s="38"/>
      <c r="H68" s="38"/>
    </row>
    <row r="69" spans="5:8" ht="12.75">
      <c r="E69" s="38"/>
      <c r="F69" s="38"/>
      <c r="G69" s="38"/>
      <c r="H69" s="38"/>
    </row>
    <row r="70" spans="5:8" ht="12.75">
      <c r="E70" s="38"/>
      <c r="F70" s="38"/>
      <c r="G70" s="38"/>
      <c r="H70" s="38"/>
    </row>
    <row r="71" spans="5:8" ht="12.75">
      <c r="E71" s="38"/>
      <c r="F71" s="38"/>
      <c r="G71" s="38"/>
      <c r="H71" s="38"/>
    </row>
    <row r="72" spans="5:8" ht="12.75">
      <c r="E72" s="38"/>
      <c r="F72" s="38"/>
      <c r="G72" s="38"/>
      <c r="H72" s="38"/>
    </row>
    <row r="73" spans="5:8" ht="12.75">
      <c r="E73" s="38"/>
      <c r="F73" s="38"/>
      <c r="G73" s="38"/>
      <c r="H73" s="38"/>
    </row>
    <row r="74" spans="5:8" ht="12.75">
      <c r="E74" s="38"/>
      <c r="F74" s="38"/>
      <c r="G74" s="38"/>
      <c r="H74" s="38"/>
    </row>
    <row r="75" spans="5:8" ht="12.75">
      <c r="E75" s="38"/>
      <c r="F75" s="38"/>
      <c r="G75" s="38"/>
      <c r="H75" s="38"/>
    </row>
    <row r="76" spans="5:8" ht="12.75">
      <c r="E76" s="38"/>
      <c r="F76" s="38"/>
      <c r="G76" s="38"/>
      <c r="H76" s="38"/>
    </row>
    <row r="77" spans="5:8" ht="12.75">
      <c r="E77" s="38"/>
      <c r="F77" s="38"/>
      <c r="G77" s="38"/>
      <c r="H77" s="38"/>
    </row>
    <row r="78" spans="5:8" ht="12.75">
      <c r="E78" s="38"/>
      <c r="F78" s="38"/>
      <c r="G78" s="38"/>
      <c r="H78" s="38"/>
    </row>
    <row r="79" spans="5:8" ht="12.75">
      <c r="E79" s="38"/>
      <c r="F79" s="38"/>
      <c r="G79" s="38"/>
      <c r="H79" s="38"/>
    </row>
    <row r="80" spans="5:8" ht="12.75">
      <c r="E80" s="38"/>
      <c r="F80" s="38"/>
      <c r="G80" s="38"/>
      <c r="H80" s="38"/>
    </row>
    <row r="81" spans="5:8" ht="12.75">
      <c r="E81" s="38"/>
      <c r="F81" s="38"/>
      <c r="G81" s="38"/>
      <c r="H81" s="38"/>
    </row>
    <row r="82" spans="5:8" ht="12.75">
      <c r="E82" s="38"/>
      <c r="F82" s="38"/>
      <c r="G82" s="38"/>
      <c r="H82" s="38"/>
    </row>
    <row r="83" spans="5:8" ht="12.75">
      <c r="E83" s="38"/>
      <c r="F83" s="38"/>
      <c r="G83" s="38"/>
      <c r="H83" s="38"/>
    </row>
    <row r="84" spans="5:8" ht="12.75">
      <c r="E84" s="38"/>
      <c r="F84" s="38"/>
      <c r="G84" s="38"/>
      <c r="H84" s="38"/>
    </row>
    <row r="85" spans="5:8" ht="12.75">
      <c r="E85" s="38"/>
      <c r="F85" s="38"/>
      <c r="G85" s="38"/>
      <c r="H85" s="38"/>
    </row>
    <row r="86" spans="5:8" ht="12.75">
      <c r="E86" s="38"/>
      <c r="F86" s="38"/>
      <c r="G86" s="38"/>
      <c r="H86" s="38"/>
    </row>
    <row r="87" spans="5:8" ht="12.75">
      <c r="E87" s="38"/>
      <c r="F87" s="38"/>
      <c r="G87" s="38"/>
      <c r="H87" s="38"/>
    </row>
    <row r="88" spans="5:8" ht="12.75">
      <c r="E88" s="38"/>
      <c r="F88" s="38"/>
      <c r="G88" s="38"/>
      <c r="H88" s="38"/>
    </row>
    <row r="89" spans="5:8" ht="12.75">
      <c r="E89" s="38"/>
      <c r="F89" s="38"/>
      <c r="G89" s="38"/>
      <c r="H89" s="38"/>
    </row>
    <row r="90" spans="5:8" ht="12.75">
      <c r="E90" s="38"/>
      <c r="F90" s="38"/>
      <c r="G90" s="38"/>
      <c r="H90" s="38"/>
    </row>
    <row r="91" spans="5:8" ht="12.75">
      <c r="E91" s="38"/>
      <c r="F91" s="38"/>
      <c r="G91" s="38"/>
      <c r="H91" s="38"/>
    </row>
    <row r="92" spans="5:8" ht="12.75">
      <c r="E92" s="38"/>
      <c r="F92" s="38"/>
      <c r="G92" s="38"/>
      <c r="H92" s="38"/>
    </row>
    <row r="93" spans="5:8" ht="12.75">
      <c r="E93" s="38"/>
      <c r="F93" s="38"/>
      <c r="G93" s="38"/>
      <c r="H93" s="38"/>
    </row>
    <row r="94" spans="5:8" ht="12.75">
      <c r="E94" s="38"/>
      <c r="F94" s="38"/>
      <c r="G94" s="38"/>
      <c r="H94" s="38"/>
    </row>
    <row r="95" spans="5:8" ht="12.75">
      <c r="E95" s="38"/>
      <c r="F95" s="38"/>
      <c r="G95" s="38"/>
      <c r="H95" s="38"/>
    </row>
    <row r="96" spans="5:8" ht="12.75">
      <c r="E96" s="38"/>
      <c r="F96" s="38"/>
      <c r="G96" s="38"/>
      <c r="H96" s="38"/>
    </row>
    <row r="97" spans="5:8" ht="12.75">
      <c r="E97" s="38"/>
      <c r="F97" s="38"/>
      <c r="G97" s="38"/>
      <c r="H97" s="38"/>
    </row>
    <row r="98" spans="5:8" ht="12.75">
      <c r="E98" s="38"/>
      <c r="F98" s="38"/>
      <c r="G98" s="38"/>
      <c r="H98" s="38"/>
    </row>
    <row r="99" spans="5:8" ht="12.75">
      <c r="E99" s="38"/>
      <c r="F99" s="38"/>
      <c r="G99" s="38"/>
      <c r="H99" s="38"/>
    </row>
    <row r="100" spans="5:8" ht="12.75">
      <c r="E100" s="38"/>
      <c r="F100" s="38"/>
      <c r="G100" s="38"/>
      <c r="H100" s="38"/>
    </row>
    <row r="101" spans="5:8" ht="12.75">
      <c r="E101" s="38"/>
      <c r="F101" s="38"/>
      <c r="G101" s="38"/>
      <c r="H101" s="38"/>
    </row>
    <row r="102" spans="5:8" ht="12.75">
      <c r="E102" s="38"/>
      <c r="F102" s="38"/>
      <c r="G102" s="38"/>
      <c r="H102" s="38"/>
    </row>
    <row r="103" spans="5:8" ht="12.75">
      <c r="E103" s="38"/>
      <c r="F103" s="38"/>
      <c r="G103" s="38"/>
      <c r="H103" s="38"/>
    </row>
    <row r="104" spans="5:8" ht="12.75">
      <c r="E104" s="38"/>
      <c r="F104" s="38"/>
      <c r="G104" s="38"/>
      <c r="H104" s="38"/>
    </row>
    <row r="105" spans="5:8" ht="12.75">
      <c r="E105" s="38"/>
      <c r="F105" s="38"/>
      <c r="G105" s="38"/>
      <c r="H105" s="38"/>
    </row>
    <row r="106" spans="5:8" ht="12.75">
      <c r="E106" s="38"/>
      <c r="F106" s="38"/>
      <c r="G106" s="38"/>
      <c r="H106" s="38"/>
    </row>
    <row r="107" spans="5:8" ht="12.75">
      <c r="E107" s="38"/>
      <c r="F107" s="38"/>
      <c r="G107" s="38"/>
      <c r="H107" s="38"/>
    </row>
    <row r="108" spans="5:8" ht="12.75">
      <c r="E108" s="38"/>
      <c r="F108" s="38"/>
      <c r="G108" s="38"/>
      <c r="H108" s="38"/>
    </row>
    <row r="109" spans="5:8" ht="12.75">
      <c r="E109" s="38"/>
      <c r="F109" s="38"/>
      <c r="G109" s="38"/>
      <c r="H109" s="38"/>
    </row>
    <row r="110" spans="5:8" ht="12.75">
      <c r="E110" s="38"/>
      <c r="F110" s="38"/>
      <c r="G110" s="38"/>
      <c r="H110" s="38"/>
    </row>
    <row r="111" spans="5:8" ht="12.75">
      <c r="E111" s="38"/>
      <c r="F111" s="38"/>
      <c r="G111" s="38"/>
      <c r="H111" s="38"/>
    </row>
    <row r="112" spans="5:8" ht="12.75">
      <c r="E112" s="38"/>
      <c r="F112" s="38"/>
      <c r="G112" s="38"/>
      <c r="H112" s="38"/>
    </row>
    <row r="113" spans="5:8" ht="12.75">
      <c r="E113" s="38"/>
      <c r="F113" s="38"/>
      <c r="G113" s="38"/>
      <c r="H113" s="38"/>
    </row>
    <row r="114" spans="5:8" ht="12.75">
      <c r="E114" s="38"/>
      <c r="F114" s="38"/>
      <c r="G114" s="38"/>
      <c r="H114" s="38"/>
    </row>
    <row r="115" spans="5:8" ht="12.75">
      <c r="E115" s="38"/>
      <c r="F115" s="38"/>
      <c r="G115" s="38"/>
      <c r="H115" s="38"/>
    </row>
    <row r="116" spans="5:8" ht="12.75">
      <c r="E116" s="38"/>
      <c r="F116" s="38"/>
      <c r="G116" s="38"/>
      <c r="H116" s="38"/>
    </row>
    <row r="117" spans="5:8" ht="12.75">
      <c r="E117" s="38"/>
      <c r="F117" s="38"/>
      <c r="G117" s="38"/>
      <c r="H117" s="38"/>
    </row>
    <row r="118" spans="5:8" ht="12.75">
      <c r="E118" s="38"/>
      <c r="F118" s="38"/>
      <c r="G118" s="38"/>
      <c r="H118" s="38"/>
    </row>
    <row r="119" spans="5:8" ht="12.75">
      <c r="E119" s="38"/>
      <c r="F119" s="38"/>
      <c r="G119" s="38"/>
      <c r="H119" s="38"/>
    </row>
    <row r="120" spans="5:8" ht="12.75">
      <c r="E120" s="38"/>
      <c r="F120" s="38"/>
      <c r="G120" s="38"/>
      <c r="H120" s="38"/>
    </row>
    <row r="121" spans="5:8" ht="12.75">
      <c r="E121" s="38"/>
      <c r="F121" s="38"/>
      <c r="G121" s="38"/>
      <c r="H121" s="38"/>
    </row>
    <row r="122" spans="5:8" ht="12.75">
      <c r="E122" s="38"/>
      <c r="F122" s="38"/>
      <c r="G122" s="38"/>
      <c r="H122" s="38"/>
    </row>
    <row r="123" spans="5:8" ht="12.75">
      <c r="E123" s="38"/>
      <c r="F123" s="38"/>
      <c r="G123" s="38"/>
      <c r="H123" s="38"/>
    </row>
    <row r="124" spans="5:8" ht="12.75">
      <c r="E124" s="38"/>
      <c r="F124" s="38"/>
      <c r="G124" s="38"/>
      <c r="H124" s="38"/>
    </row>
    <row r="125" spans="5:8" ht="12.75">
      <c r="E125" s="38"/>
      <c r="F125" s="38"/>
      <c r="G125" s="38"/>
      <c r="H125" s="38"/>
    </row>
    <row r="126" spans="5:8" ht="12.75">
      <c r="E126" s="38"/>
      <c r="F126" s="38"/>
      <c r="G126" s="38"/>
      <c r="H126" s="38"/>
    </row>
    <row r="127" spans="5:8" ht="12.75">
      <c r="E127" s="38"/>
      <c r="F127" s="38"/>
      <c r="G127" s="38"/>
      <c r="H127" s="38"/>
    </row>
    <row r="128" spans="5:8" ht="12.75">
      <c r="E128" s="38"/>
      <c r="F128" s="38"/>
      <c r="G128" s="38"/>
      <c r="H128" s="38"/>
    </row>
    <row r="129" spans="5:8" ht="12.75">
      <c r="E129" s="38"/>
      <c r="F129" s="38"/>
      <c r="G129" s="38"/>
      <c r="H129" s="38"/>
    </row>
    <row r="130" spans="5:8" ht="12.75">
      <c r="E130" s="38"/>
      <c r="F130" s="38"/>
      <c r="G130" s="38"/>
      <c r="H130" s="38"/>
    </row>
    <row r="131" spans="5:8" ht="12.75">
      <c r="E131" s="38"/>
      <c r="F131" s="38"/>
      <c r="G131" s="38"/>
      <c r="H131" s="38"/>
    </row>
    <row r="132" spans="5:8" ht="12.75">
      <c r="E132" s="38"/>
      <c r="F132" s="38"/>
      <c r="G132" s="38"/>
      <c r="H132" s="38"/>
    </row>
    <row r="133" spans="5:8" ht="12.75">
      <c r="E133" s="38"/>
      <c r="F133" s="38"/>
      <c r="G133" s="38"/>
      <c r="H133" s="38"/>
    </row>
    <row r="134" spans="5:8" ht="12.75">
      <c r="E134" s="38"/>
      <c r="F134" s="38"/>
      <c r="G134" s="38"/>
      <c r="H134" s="38"/>
    </row>
    <row r="135" spans="5:8" ht="12.75">
      <c r="E135" s="38"/>
      <c r="F135" s="38"/>
      <c r="G135" s="38"/>
      <c r="H135" s="38"/>
    </row>
    <row r="136" spans="5:8" ht="12.75">
      <c r="E136" s="38"/>
      <c r="F136" s="38"/>
      <c r="G136" s="38"/>
      <c r="H136" s="38"/>
    </row>
    <row r="137" spans="5:8" ht="12.75">
      <c r="E137" s="38"/>
      <c r="F137" s="38"/>
      <c r="G137" s="38"/>
      <c r="H137" s="38"/>
    </row>
    <row r="138" spans="5:8" ht="12.75">
      <c r="E138" s="38"/>
      <c r="F138" s="38"/>
      <c r="G138" s="38"/>
      <c r="H138" s="38"/>
    </row>
    <row r="139" spans="5:8" ht="12.75">
      <c r="E139" s="38"/>
      <c r="F139" s="38"/>
      <c r="G139" s="38"/>
      <c r="H139" s="38"/>
    </row>
    <row r="140" spans="5:8" ht="12.75">
      <c r="E140" s="38"/>
      <c r="F140" s="38"/>
      <c r="G140" s="38"/>
      <c r="H140" s="38"/>
    </row>
    <row r="141" spans="5:8" ht="12.75">
      <c r="E141" s="38"/>
      <c r="F141" s="38"/>
      <c r="G141" s="38"/>
      <c r="H141" s="38"/>
    </row>
    <row r="142" spans="5:8" ht="12.75">
      <c r="E142" s="38"/>
      <c r="F142" s="38"/>
      <c r="G142" s="38"/>
      <c r="H142" s="38"/>
    </row>
    <row r="143" spans="5:8" ht="12.75">
      <c r="E143" s="38"/>
      <c r="F143" s="38"/>
      <c r="G143" s="38"/>
      <c r="H143" s="38"/>
    </row>
    <row r="144" spans="5:8" ht="12.75">
      <c r="E144" s="38"/>
      <c r="F144" s="38"/>
      <c r="G144" s="38"/>
      <c r="H144" s="38"/>
    </row>
    <row r="145" spans="5:8" ht="12.75">
      <c r="E145" s="38"/>
      <c r="F145" s="38"/>
      <c r="G145" s="38"/>
      <c r="H145" s="38"/>
    </row>
    <row r="146" spans="5:8" ht="12.75">
      <c r="E146" s="38"/>
      <c r="F146" s="38"/>
      <c r="G146" s="38"/>
      <c r="H146" s="38"/>
    </row>
    <row r="147" spans="5:8" ht="12.75">
      <c r="E147" s="38"/>
      <c r="F147" s="38"/>
      <c r="G147" s="38"/>
      <c r="H147" s="38"/>
    </row>
    <row r="148" spans="5:8" ht="12.75">
      <c r="E148" s="38"/>
      <c r="F148" s="38"/>
      <c r="G148" s="38"/>
      <c r="H148" s="38"/>
    </row>
    <row r="149" spans="5:8" ht="12.75">
      <c r="E149" s="38"/>
      <c r="F149" s="38"/>
      <c r="G149" s="38"/>
      <c r="H149" s="38"/>
    </row>
    <row r="150" spans="5:8" ht="12.75">
      <c r="E150" s="38"/>
      <c r="F150" s="38"/>
      <c r="G150" s="38"/>
      <c r="H150" s="38"/>
    </row>
    <row r="151" spans="5:8" ht="12.75">
      <c r="E151" s="38"/>
      <c r="F151" s="38"/>
      <c r="G151" s="38"/>
      <c r="H151" s="38"/>
    </row>
    <row r="152" spans="5:8" ht="12.75">
      <c r="E152" s="38"/>
      <c r="F152" s="38"/>
      <c r="G152" s="38"/>
      <c r="H152" s="38"/>
    </row>
    <row r="153" spans="5:8" ht="12.75">
      <c r="E153" s="38"/>
      <c r="F153" s="38"/>
      <c r="G153" s="38"/>
      <c r="H153" s="38"/>
    </row>
    <row r="154" spans="5:8" ht="12.75">
      <c r="E154" s="38"/>
      <c r="F154" s="38"/>
      <c r="G154" s="38"/>
      <c r="H154" s="38"/>
    </row>
    <row r="155" spans="5:8" ht="12.75">
      <c r="E155" s="38"/>
      <c r="F155" s="38"/>
      <c r="G155" s="38"/>
      <c r="H155" s="38"/>
    </row>
    <row r="156" spans="5:8" ht="12.75">
      <c r="E156" s="38"/>
      <c r="F156" s="38"/>
      <c r="G156" s="38"/>
      <c r="H156" s="38"/>
    </row>
    <row r="157" spans="5:8" ht="12.75">
      <c r="E157" s="38"/>
      <c r="F157" s="38"/>
      <c r="G157" s="38"/>
      <c r="H157" s="38"/>
    </row>
    <row r="158" spans="5:8" ht="12.75">
      <c r="E158" s="38"/>
      <c r="F158" s="38"/>
      <c r="G158" s="38"/>
      <c r="H158" s="38"/>
    </row>
    <row r="159" spans="5:8" ht="12.75">
      <c r="E159" s="38"/>
      <c r="F159" s="38"/>
      <c r="G159" s="38"/>
      <c r="H159" s="38"/>
    </row>
    <row r="160" spans="5:8" ht="12.75">
      <c r="E160" s="38"/>
      <c r="F160" s="38"/>
      <c r="G160" s="38"/>
      <c r="H160" s="38"/>
    </row>
    <row r="161" spans="5:8" ht="12.75">
      <c r="E161" s="38"/>
      <c r="F161" s="38"/>
      <c r="G161" s="38"/>
      <c r="H161" s="38"/>
    </row>
    <row r="162" spans="5:8" ht="12.75">
      <c r="E162" s="38"/>
      <c r="F162" s="38"/>
      <c r="G162" s="38"/>
      <c r="H162" s="38"/>
    </row>
    <row r="163" spans="5:8" ht="12.75">
      <c r="E163" s="38"/>
      <c r="F163" s="38"/>
      <c r="G163" s="38"/>
      <c r="H163" s="38"/>
    </row>
    <row r="164" spans="5:8" ht="12.75">
      <c r="E164" s="38"/>
      <c r="F164" s="38"/>
      <c r="G164" s="38"/>
      <c r="H164" s="38"/>
    </row>
    <row r="165" spans="5:8" ht="12.75">
      <c r="E165" s="38"/>
      <c r="F165" s="38"/>
      <c r="G165" s="38"/>
      <c r="H165" s="38"/>
    </row>
    <row r="166" spans="5:8" ht="12.75">
      <c r="E166" s="38"/>
      <c r="F166" s="38"/>
      <c r="G166" s="38"/>
      <c r="H166" s="38"/>
    </row>
    <row r="167" spans="5:8" ht="12.75">
      <c r="E167" s="38"/>
      <c r="F167" s="38"/>
      <c r="G167" s="38"/>
      <c r="H167" s="38"/>
    </row>
    <row r="168" spans="5:8" ht="12.75">
      <c r="E168" s="38"/>
      <c r="F168" s="38"/>
      <c r="G168" s="38"/>
      <c r="H168" s="38"/>
    </row>
    <row r="169" spans="5:8" ht="12.75">
      <c r="E169" s="38"/>
      <c r="F169" s="38"/>
      <c r="G169" s="38"/>
      <c r="H169" s="38"/>
    </row>
    <row r="170" spans="5:8" ht="12.75">
      <c r="E170" s="38"/>
      <c r="F170" s="38"/>
      <c r="G170" s="38"/>
      <c r="H170" s="38"/>
    </row>
    <row r="171" spans="5:8" ht="12.75">
      <c r="E171" s="38"/>
      <c r="F171" s="38"/>
      <c r="G171" s="38"/>
      <c r="H171" s="38"/>
    </row>
    <row r="172" spans="5:8" ht="12.75">
      <c r="E172" s="38"/>
      <c r="F172" s="38"/>
      <c r="G172" s="38"/>
      <c r="H172" s="38"/>
    </row>
    <row r="173" spans="5:8" ht="12.75">
      <c r="E173" s="38"/>
      <c r="F173" s="38"/>
      <c r="G173" s="38"/>
      <c r="H173" s="38"/>
    </row>
    <row r="174" spans="5:8" ht="12.75">
      <c r="E174" s="38"/>
      <c r="F174" s="38"/>
      <c r="G174" s="38"/>
      <c r="H174" s="38"/>
    </row>
    <row r="175" spans="5:8" ht="12.75">
      <c r="E175" s="38"/>
      <c r="F175" s="38"/>
      <c r="G175" s="38"/>
      <c r="H175" s="38"/>
    </row>
    <row r="176" spans="5:8" ht="12.75">
      <c r="E176" s="38"/>
      <c r="F176" s="38"/>
      <c r="G176" s="38"/>
      <c r="H176" s="38"/>
    </row>
    <row r="177" spans="5:8" ht="12.75">
      <c r="E177" s="38"/>
      <c r="F177" s="38"/>
      <c r="G177" s="38"/>
      <c r="H177" s="38"/>
    </row>
    <row r="178" spans="5:8" ht="12.75">
      <c r="E178" s="38"/>
      <c r="F178" s="38"/>
      <c r="G178" s="38"/>
      <c r="H178" s="38"/>
    </row>
    <row r="179" spans="5:8" ht="12.75">
      <c r="E179" s="38"/>
      <c r="F179" s="38"/>
      <c r="G179" s="38"/>
      <c r="H179" s="38"/>
    </row>
    <row r="180" spans="5:8" ht="12.75">
      <c r="E180" s="38"/>
      <c r="F180" s="38"/>
      <c r="G180" s="38"/>
      <c r="H180" s="38"/>
    </row>
    <row r="181" spans="5:8" ht="12.75">
      <c r="E181" s="38"/>
      <c r="F181" s="38"/>
      <c r="G181" s="38"/>
      <c r="H181" s="38"/>
    </row>
    <row r="182" spans="5:8" ht="12.75">
      <c r="E182" s="38"/>
      <c r="F182" s="38"/>
      <c r="G182" s="38"/>
      <c r="H182" s="38"/>
    </row>
    <row r="183" spans="5:8" ht="12.75">
      <c r="E183" s="38"/>
      <c r="F183" s="38"/>
      <c r="G183" s="38"/>
      <c r="H183" s="38"/>
    </row>
    <row r="184" spans="5:8" ht="12.75">
      <c r="E184" s="38"/>
      <c r="F184" s="38"/>
      <c r="G184" s="38"/>
      <c r="H184" s="38"/>
    </row>
    <row r="185" spans="5:8" ht="12.75">
      <c r="E185" s="38"/>
      <c r="F185" s="38"/>
      <c r="G185" s="38"/>
      <c r="H185" s="38"/>
    </row>
    <row r="186" spans="5:8" ht="12.75">
      <c r="E186" s="38"/>
      <c r="F186" s="38"/>
      <c r="G186" s="38"/>
      <c r="H186" s="38"/>
    </row>
    <row r="187" spans="5:8" ht="12.75">
      <c r="E187" s="38"/>
      <c r="F187" s="38"/>
      <c r="G187" s="38"/>
      <c r="H187" s="38"/>
    </row>
    <row r="188" spans="5:8" ht="12.75">
      <c r="E188" s="38"/>
      <c r="F188" s="38"/>
      <c r="G188" s="38"/>
      <c r="H188" s="38"/>
    </row>
    <row r="189" spans="5:8" ht="12.75">
      <c r="E189" s="38"/>
      <c r="F189" s="38"/>
      <c r="G189" s="38"/>
      <c r="H189" s="38"/>
    </row>
    <row r="190" spans="5:8" ht="12.75">
      <c r="E190" s="38"/>
      <c r="F190" s="38"/>
      <c r="G190" s="38"/>
      <c r="H190" s="38"/>
    </row>
    <row r="191" spans="5:8" ht="12.75">
      <c r="E191" s="38"/>
      <c r="F191" s="38"/>
      <c r="G191" s="38"/>
      <c r="H191" s="38"/>
    </row>
    <row r="192" spans="5:8" ht="12.75">
      <c r="E192" s="38"/>
      <c r="F192" s="38"/>
      <c r="G192" s="38"/>
      <c r="H192" s="38"/>
    </row>
    <row r="193" spans="5:8" ht="12.75">
      <c r="E193" s="38"/>
      <c r="F193" s="38"/>
      <c r="G193" s="38"/>
      <c r="H193" s="38"/>
    </row>
    <row r="194" spans="5:8" ht="12.75">
      <c r="E194" s="38"/>
      <c r="F194" s="38"/>
      <c r="G194" s="38"/>
      <c r="H194" s="38"/>
    </row>
    <row r="195" spans="5:8" ht="12.75">
      <c r="E195" s="38"/>
      <c r="F195" s="38"/>
      <c r="G195" s="38"/>
      <c r="H195" s="38"/>
    </row>
    <row r="196" spans="5:8" ht="12.75">
      <c r="E196" s="38"/>
      <c r="F196" s="38"/>
      <c r="G196" s="38"/>
      <c r="H196" s="38"/>
    </row>
    <row r="197" spans="5:8" ht="12.75">
      <c r="E197" s="38"/>
      <c r="F197" s="38"/>
      <c r="G197" s="38"/>
      <c r="H197" s="38"/>
    </row>
    <row r="198" spans="5:8" ht="12.75">
      <c r="E198" s="38"/>
      <c r="F198" s="38"/>
      <c r="G198" s="38"/>
      <c r="H198" s="38"/>
    </row>
    <row r="199" spans="5:8" ht="12.75">
      <c r="E199" s="38"/>
      <c r="F199" s="38"/>
      <c r="G199" s="38"/>
      <c r="H199" s="38"/>
    </row>
    <row r="200" spans="5:8" ht="12.75">
      <c r="E200" s="38"/>
      <c r="F200" s="38"/>
      <c r="G200" s="38"/>
      <c r="H200" s="38"/>
    </row>
    <row r="201" spans="5:8" ht="12.75">
      <c r="E201" s="38"/>
      <c r="F201" s="38"/>
      <c r="G201" s="38"/>
      <c r="H201" s="38"/>
    </row>
    <row r="202" spans="5:8" ht="12.75">
      <c r="E202" s="38"/>
      <c r="F202" s="38"/>
      <c r="G202" s="38"/>
      <c r="H202" s="38"/>
    </row>
    <row r="203" spans="5:8" ht="12.75">
      <c r="E203" s="38"/>
      <c r="F203" s="38"/>
      <c r="G203" s="38"/>
      <c r="H203" s="38"/>
    </row>
    <row r="204" spans="5:8" ht="12.75">
      <c r="E204" s="38"/>
      <c r="F204" s="38"/>
      <c r="G204" s="38"/>
      <c r="H204" s="38"/>
    </row>
    <row r="205" spans="5:8" ht="12.75">
      <c r="E205" s="38"/>
      <c r="F205" s="38"/>
      <c r="G205" s="38"/>
      <c r="H205" s="38"/>
    </row>
    <row r="206" spans="5:8" ht="12.75">
      <c r="E206" s="38"/>
      <c r="F206" s="38"/>
      <c r="G206" s="38"/>
      <c r="H206" s="38"/>
    </row>
    <row r="207" spans="5:8" ht="12.75">
      <c r="E207" s="38"/>
      <c r="F207" s="38"/>
      <c r="G207" s="38"/>
      <c r="H207" s="38"/>
    </row>
    <row r="208" spans="5:8" ht="12.75">
      <c r="E208" s="38"/>
      <c r="F208" s="38"/>
      <c r="G208" s="38"/>
      <c r="H208" s="38"/>
    </row>
    <row r="209" spans="5:8" ht="12.75">
      <c r="E209" s="38"/>
      <c r="F209" s="38"/>
      <c r="G209" s="38"/>
      <c r="H209" s="38"/>
    </row>
    <row r="210" spans="5:8" ht="12.75">
      <c r="E210" s="38"/>
      <c r="F210" s="38"/>
      <c r="G210" s="38"/>
      <c r="H210" s="38"/>
    </row>
    <row r="211" spans="5:8" ht="12.75">
      <c r="E211" s="38"/>
      <c r="F211" s="38"/>
      <c r="G211" s="38"/>
      <c r="H211" s="38"/>
    </row>
    <row r="212" spans="5:8" ht="12.75">
      <c r="E212" s="38"/>
      <c r="F212" s="38"/>
      <c r="G212" s="38"/>
      <c r="H212" s="38"/>
    </row>
    <row r="213" spans="5:8" ht="12.75">
      <c r="E213" s="38"/>
      <c r="F213" s="38"/>
      <c r="G213" s="38"/>
      <c r="H213" s="38"/>
    </row>
    <row r="214" spans="5:8" ht="12.75">
      <c r="E214" s="38"/>
      <c r="F214" s="38"/>
      <c r="G214" s="38"/>
      <c r="H214" s="38"/>
    </row>
    <row r="215" spans="5:8" ht="12.75">
      <c r="E215" s="38"/>
      <c r="F215" s="38"/>
      <c r="G215" s="38"/>
      <c r="H215" s="38"/>
    </row>
    <row r="216" spans="5:8" ht="12.75">
      <c r="E216" s="38"/>
      <c r="F216" s="38"/>
      <c r="G216" s="38"/>
      <c r="H216" s="38"/>
    </row>
    <row r="217" spans="5:8" ht="12.75">
      <c r="E217" s="38"/>
      <c r="F217" s="38"/>
      <c r="G217" s="38"/>
      <c r="H217" s="38"/>
    </row>
    <row r="218" spans="5:8" ht="12.75">
      <c r="E218" s="38"/>
      <c r="F218" s="38"/>
      <c r="G218" s="38"/>
      <c r="H218" s="38"/>
    </row>
    <row r="219" spans="5:8" ht="12.75">
      <c r="E219" s="38"/>
      <c r="F219" s="38"/>
      <c r="G219" s="38"/>
      <c r="H219" s="38"/>
    </row>
    <row r="220" spans="5:8" ht="12.75">
      <c r="E220" s="38"/>
      <c r="F220" s="38"/>
      <c r="G220" s="38"/>
      <c r="H220" s="38"/>
    </row>
    <row r="221" spans="5:8" ht="12.75">
      <c r="E221" s="38"/>
      <c r="F221" s="38"/>
      <c r="G221" s="38"/>
      <c r="H221" s="38"/>
    </row>
    <row r="222" spans="5:8" ht="12.75">
      <c r="E222" s="38"/>
      <c r="F222" s="38"/>
      <c r="G222" s="38"/>
      <c r="H222" s="38"/>
    </row>
    <row r="223" spans="5:8" ht="12.75">
      <c r="E223" s="38"/>
      <c r="F223" s="38"/>
      <c r="G223" s="38"/>
      <c r="H223" s="38"/>
    </row>
    <row r="224" spans="5:8" ht="12.75">
      <c r="E224" s="38"/>
      <c r="F224" s="38"/>
      <c r="G224" s="38"/>
      <c r="H224" s="38"/>
    </row>
    <row r="225" spans="5:8" ht="12.75">
      <c r="E225" s="38"/>
      <c r="F225" s="38"/>
      <c r="G225" s="38"/>
      <c r="H225" s="38"/>
    </row>
    <row r="226" spans="5:8" ht="12.75">
      <c r="E226" s="38"/>
      <c r="F226" s="38"/>
      <c r="G226" s="38"/>
      <c r="H226" s="38"/>
    </row>
    <row r="227" spans="5:8" ht="12.75">
      <c r="E227" s="38"/>
      <c r="F227" s="38"/>
      <c r="G227" s="38"/>
      <c r="H227" s="38"/>
    </row>
    <row r="228" spans="5:8" ht="12.75">
      <c r="E228" s="38"/>
      <c r="F228" s="38"/>
      <c r="G228" s="38"/>
      <c r="H228" s="38"/>
    </row>
    <row r="229" spans="5:8" ht="12.75">
      <c r="E229" s="38"/>
      <c r="F229" s="38"/>
      <c r="G229" s="38"/>
      <c r="H229" s="38"/>
    </row>
    <row r="230" spans="5:8" ht="12.75">
      <c r="E230" s="38"/>
      <c r="F230" s="38"/>
      <c r="G230" s="38"/>
      <c r="H230" s="38"/>
    </row>
    <row r="231" spans="5:8" ht="12.75">
      <c r="E231" s="38"/>
      <c r="F231" s="38"/>
      <c r="G231" s="38"/>
      <c r="H231" s="38"/>
    </row>
    <row r="232" spans="5:8" ht="12.75">
      <c r="E232" s="38"/>
      <c r="F232" s="38"/>
      <c r="G232" s="38"/>
      <c r="H232" s="38"/>
    </row>
    <row r="233" spans="5:8" ht="12.75">
      <c r="E233" s="38"/>
      <c r="F233" s="38"/>
      <c r="G233" s="38"/>
      <c r="H233" s="38"/>
    </row>
    <row r="234" spans="5:8" ht="12.75">
      <c r="E234" s="38"/>
      <c r="F234" s="38"/>
      <c r="G234" s="38"/>
      <c r="H234" s="38"/>
    </row>
    <row r="235" spans="5:8" ht="12.75">
      <c r="E235" s="38"/>
      <c r="F235" s="38"/>
      <c r="G235" s="38"/>
      <c r="H235" s="38"/>
    </row>
    <row r="236" spans="5:8" ht="12.75">
      <c r="E236" s="38"/>
      <c r="F236" s="38"/>
      <c r="G236" s="38"/>
      <c r="H236" s="38"/>
    </row>
    <row r="237" spans="5:8" ht="12.75">
      <c r="E237" s="38"/>
      <c r="F237" s="38"/>
      <c r="G237" s="38"/>
      <c r="H237" s="38"/>
    </row>
    <row r="238" spans="5:8" ht="12.75">
      <c r="E238" s="38"/>
      <c r="F238" s="38"/>
      <c r="G238" s="38"/>
      <c r="H238" s="38"/>
    </row>
    <row r="239" spans="5:8" ht="12.75">
      <c r="E239" s="38"/>
      <c r="F239" s="38"/>
      <c r="G239" s="38"/>
      <c r="H239" s="38"/>
    </row>
    <row r="240" spans="5:8" ht="12.75">
      <c r="E240" s="38"/>
      <c r="F240" s="38"/>
      <c r="G240" s="38"/>
      <c r="H240" s="38"/>
    </row>
    <row r="241" spans="5:8" ht="12.75">
      <c r="E241" s="38"/>
      <c r="F241" s="38"/>
      <c r="G241" s="38"/>
      <c r="H241" s="38"/>
    </row>
    <row r="242" spans="5:8" ht="12.75">
      <c r="E242" s="38"/>
      <c r="F242" s="38"/>
      <c r="G242" s="38"/>
      <c r="H242" s="38"/>
    </row>
    <row r="243" spans="5:8" ht="12.75">
      <c r="E243" s="38"/>
      <c r="F243" s="38"/>
      <c r="G243" s="38"/>
      <c r="H243" s="38"/>
    </row>
    <row r="244" spans="5:8" ht="12.75">
      <c r="E244" s="38"/>
      <c r="F244" s="38"/>
      <c r="G244" s="38"/>
      <c r="H244" s="38"/>
    </row>
    <row r="245" spans="5:8" ht="12.75">
      <c r="E245" s="38"/>
      <c r="F245" s="38"/>
      <c r="G245" s="38"/>
      <c r="H245" s="38"/>
    </row>
    <row r="246" spans="5:8" ht="12.75">
      <c r="E246" s="38"/>
      <c r="F246" s="38"/>
      <c r="G246" s="38"/>
      <c r="H246" s="38"/>
    </row>
    <row r="247" spans="5:8" ht="12.75">
      <c r="E247" s="38"/>
      <c r="F247" s="38"/>
      <c r="G247" s="38"/>
      <c r="H247" s="38"/>
    </row>
    <row r="248" spans="5:8" ht="12.75">
      <c r="E248" s="38"/>
      <c r="F248" s="38"/>
      <c r="G248" s="38"/>
      <c r="H248" s="38"/>
    </row>
    <row r="249" spans="5:8" ht="12.75">
      <c r="E249" s="38"/>
      <c r="F249" s="38"/>
      <c r="G249" s="38"/>
      <c r="H249" s="38"/>
    </row>
    <row r="250" spans="5:8" ht="12.75">
      <c r="E250" s="38"/>
      <c r="F250" s="38"/>
      <c r="G250" s="38"/>
      <c r="H250" s="38"/>
    </row>
    <row r="251" spans="5:8" ht="12.75">
      <c r="E251" s="38"/>
      <c r="F251" s="38"/>
      <c r="G251" s="38"/>
      <c r="H251" s="38"/>
    </row>
    <row r="252" spans="5:8" ht="12.75">
      <c r="E252" s="38"/>
      <c r="F252" s="38"/>
      <c r="G252" s="38"/>
      <c r="H252" s="38"/>
    </row>
    <row r="253" spans="5:8" ht="12.75">
      <c r="E253" s="38"/>
      <c r="F253" s="38"/>
      <c r="G253" s="38"/>
      <c r="H253" s="38"/>
    </row>
    <row r="254" spans="5:8" ht="12.75">
      <c r="E254" s="38"/>
      <c r="F254" s="38"/>
      <c r="G254" s="38"/>
      <c r="H254" s="38"/>
    </row>
    <row r="255" spans="5:8" ht="12.75">
      <c r="E255" s="38"/>
      <c r="F255" s="38"/>
      <c r="G255" s="38"/>
      <c r="H255" s="38"/>
    </row>
    <row r="256" spans="5:8" ht="12.75">
      <c r="E256" s="38"/>
      <c r="F256" s="38"/>
      <c r="G256" s="38"/>
      <c r="H256" s="38"/>
    </row>
    <row r="257" spans="5:8" ht="12.75">
      <c r="E257" s="38"/>
      <c r="F257" s="38"/>
      <c r="G257" s="38"/>
      <c r="H257" s="38"/>
    </row>
    <row r="258" spans="5:8" ht="12.75">
      <c r="E258" s="38"/>
      <c r="F258" s="38"/>
      <c r="G258" s="38"/>
      <c r="H258" s="38"/>
    </row>
    <row r="259" spans="5:8" ht="12.75">
      <c r="E259" s="38"/>
      <c r="F259" s="38"/>
      <c r="G259" s="38"/>
      <c r="H259" s="38"/>
    </row>
    <row r="260" spans="5:8" ht="12.75">
      <c r="E260" s="38"/>
      <c r="F260" s="38"/>
      <c r="G260" s="38"/>
      <c r="H260" s="38"/>
    </row>
    <row r="261" spans="5:8" ht="12.75">
      <c r="E261" s="38"/>
      <c r="F261" s="38"/>
      <c r="G261" s="38"/>
      <c r="H261" s="38"/>
    </row>
    <row r="262" spans="5:8" ht="12.75">
      <c r="E262" s="38"/>
      <c r="F262" s="38"/>
      <c r="G262" s="38"/>
      <c r="H262" s="38"/>
    </row>
    <row r="263" spans="5:8" ht="12.75">
      <c r="E263" s="38"/>
      <c r="F263" s="38"/>
      <c r="G263" s="38"/>
      <c r="H263" s="38"/>
    </row>
    <row r="264" spans="5:8" ht="12.75">
      <c r="E264" s="38"/>
      <c r="F264" s="38"/>
      <c r="G264" s="38"/>
      <c r="H264" s="38"/>
    </row>
    <row r="265" spans="5:8" ht="12.75">
      <c r="E265" s="38"/>
      <c r="F265" s="38"/>
      <c r="G265" s="38"/>
      <c r="H265" s="38"/>
    </row>
    <row r="266" spans="5:8" ht="12.75">
      <c r="E266" s="38"/>
      <c r="F266" s="38"/>
      <c r="G266" s="38"/>
      <c r="H266" s="38"/>
    </row>
    <row r="267" spans="5:8" ht="12.75">
      <c r="E267" s="38"/>
      <c r="F267" s="38"/>
      <c r="G267" s="38"/>
      <c r="H267" s="38"/>
    </row>
    <row r="268" spans="5:8" ht="12.75">
      <c r="E268" s="38"/>
      <c r="F268" s="38"/>
      <c r="G268" s="38"/>
      <c r="H268" s="38"/>
    </row>
    <row r="269" spans="5:8" ht="12.75">
      <c r="E269" s="38"/>
      <c r="F269" s="38"/>
      <c r="G269" s="38"/>
      <c r="H269" s="38"/>
    </row>
    <row r="270" spans="5:8" ht="12.75">
      <c r="E270" s="38"/>
      <c r="F270" s="38"/>
      <c r="G270" s="38"/>
      <c r="H270" s="38"/>
    </row>
    <row r="271" spans="5:8" ht="12.75">
      <c r="E271" s="38"/>
      <c r="F271" s="38"/>
      <c r="G271" s="38"/>
      <c r="H271" s="38"/>
    </row>
    <row r="272" spans="5:8" ht="12.75">
      <c r="E272" s="38"/>
      <c r="F272" s="38"/>
      <c r="G272" s="38"/>
      <c r="H272" s="38"/>
    </row>
    <row r="273" spans="5:8" ht="12.75">
      <c r="E273" s="38"/>
      <c r="F273" s="38"/>
      <c r="G273" s="38"/>
      <c r="H273" s="38"/>
    </row>
    <row r="274" spans="5:8" ht="12.75">
      <c r="E274" s="38"/>
      <c r="F274" s="38"/>
      <c r="G274" s="38"/>
      <c r="H274" s="38"/>
    </row>
    <row r="275" spans="5:8" ht="12.75">
      <c r="E275" s="38"/>
      <c r="F275" s="38"/>
      <c r="G275" s="38"/>
      <c r="H275" s="38"/>
    </row>
    <row r="276" spans="5:8" ht="12.75">
      <c r="E276" s="38"/>
      <c r="F276" s="38"/>
      <c r="G276" s="38"/>
      <c r="H276" s="38"/>
    </row>
    <row r="277" spans="5:8" ht="12.75">
      <c r="E277" s="38"/>
      <c r="F277" s="38"/>
      <c r="G277" s="38"/>
      <c r="H277" s="38"/>
    </row>
    <row r="278" spans="5:8" ht="12.75">
      <c r="E278" s="38"/>
      <c r="F278" s="38"/>
      <c r="G278" s="38"/>
      <c r="H278" s="38"/>
    </row>
    <row r="279" spans="5:8" ht="12.75">
      <c r="E279" s="38"/>
      <c r="F279" s="38"/>
      <c r="G279" s="38"/>
      <c r="H279" s="38"/>
    </row>
    <row r="280" spans="5:8" ht="12.75">
      <c r="E280" s="38"/>
      <c r="F280" s="38"/>
      <c r="G280" s="38"/>
      <c r="H280" s="38"/>
    </row>
    <row r="281" spans="5:8" ht="12.75">
      <c r="E281" s="38"/>
      <c r="F281" s="38"/>
      <c r="G281" s="38"/>
      <c r="H281" s="38"/>
    </row>
    <row r="282" spans="5:8" ht="12.75">
      <c r="E282" s="38"/>
      <c r="F282" s="38"/>
      <c r="G282" s="38"/>
      <c r="H282" s="38"/>
    </row>
    <row r="283" spans="5:8" ht="12.75">
      <c r="E283" s="38"/>
      <c r="F283" s="38"/>
      <c r="G283" s="38"/>
      <c r="H283" s="38"/>
    </row>
    <row r="284" spans="5:8" ht="12.75">
      <c r="E284" s="38"/>
      <c r="F284" s="38"/>
      <c r="G284" s="38"/>
      <c r="H284" s="38"/>
    </row>
    <row r="285" spans="5:8" ht="12.75">
      <c r="E285" s="38"/>
      <c r="F285" s="38"/>
      <c r="G285" s="38"/>
      <c r="H285" s="38"/>
    </row>
    <row r="286" spans="5:8" ht="12.75">
      <c r="E286" s="38"/>
      <c r="F286" s="38"/>
      <c r="G286" s="38"/>
      <c r="H286" s="38"/>
    </row>
    <row r="287" spans="5:8" ht="12.75">
      <c r="E287" s="38"/>
      <c r="F287" s="38"/>
      <c r="G287" s="38"/>
      <c r="H287" s="38"/>
    </row>
    <row r="288" spans="5:8" ht="12.75">
      <c r="E288" s="38"/>
      <c r="F288" s="38"/>
      <c r="G288" s="38"/>
      <c r="H288" s="38"/>
    </row>
    <row r="289" spans="5:8" ht="12.75">
      <c r="E289" s="38"/>
      <c r="F289" s="38"/>
      <c r="G289" s="38"/>
      <c r="H289" s="38"/>
    </row>
    <row r="290" spans="5:8" ht="12.75">
      <c r="E290" s="38"/>
      <c r="F290" s="38"/>
      <c r="G290" s="38"/>
      <c r="H290" s="38"/>
    </row>
    <row r="291" spans="5:8" ht="12.75">
      <c r="E291" s="38"/>
      <c r="F291" s="38"/>
      <c r="G291" s="38"/>
      <c r="H291" s="38"/>
    </row>
    <row r="292" spans="5:8" ht="12.75">
      <c r="E292" s="38"/>
      <c r="F292" s="38"/>
      <c r="G292" s="38"/>
      <c r="H292" s="38"/>
    </row>
    <row r="293" spans="5:8" ht="12.75">
      <c r="E293" s="38"/>
      <c r="F293" s="38"/>
      <c r="G293" s="38"/>
      <c r="H293" s="38"/>
    </row>
    <row r="294" spans="5:8" ht="12.75">
      <c r="E294" s="38"/>
      <c r="F294" s="38"/>
      <c r="G294" s="38"/>
      <c r="H294" s="38"/>
    </row>
    <row r="295" spans="5:8" ht="12.75">
      <c r="E295" s="38"/>
      <c r="F295" s="38"/>
      <c r="G295" s="38"/>
      <c r="H295" s="38"/>
    </row>
    <row r="296" spans="5:8" ht="12.75">
      <c r="E296" s="38"/>
      <c r="F296" s="38"/>
      <c r="G296" s="38"/>
      <c r="H296" s="38"/>
    </row>
    <row r="297" spans="5:8" ht="12.75">
      <c r="E297" s="38"/>
      <c r="F297" s="38"/>
      <c r="G297" s="38"/>
      <c r="H297" s="38"/>
    </row>
    <row r="298" spans="5:8" ht="12.75">
      <c r="E298" s="38"/>
      <c r="F298" s="38"/>
      <c r="G298" s="38"/>
      <c r="H298" s="38"/>
    </row>
    <row r="299" spans="5:8" ht="12.75">
      <c r="E299" s="38"/>
      <c r="F299" s="38"/>
      <c r="G299" s="38"/>
      <c r="H299" s="38"/>
    </row>
    <row r="300" spans="5:8" ht="12.75">
      <c r="E300" s="38"/>
      <c r="F300" s="38"/>
      <c r="G300" s="38"/>
      <c r="H300" s="38"/>
    </row>
    <row r="301" spans="5:8" ht="12.75">
      <c r="E301" s="38"/>
      <c r="F301" s="38"/>
      <c r="G301" s="38"/>
      <c r="H301" s="38"/>
    </row>
    <row r="302" spans="5:8" ht="12.75">
      <c r="E302" s="38"/>
      <c r="F302" s="38"/>
      <c r="G302" s="38"/>
      <c r="H302" s="38"/>
    </row>
    <row r="303" spans="5:8" ht="12.75">
      <c r="E303" s="38"/>
      <c r="F303" s="38"/>
      <c r="G303" s="38"/>
      <c r="H303" s="38"/>
    </row>
    <row r="304" spans="5:8" ht="12.75">
      <c r="E304" s="38"/>
      <c r="F304" s="38"/>
      <c r="G304" s="38"/>
      <c r="H304" s="38"/>
    </row>
    <row r="305" spans="5:8" ht="12.75">
      <c r="E305" s="38"/>
      <c r="F305" s="38"/>
      <c r="G305" s="38"/>
      <c r="H305" s="38"/>
    </row>
    <row r="306" spans="5:8" ht="12.75">
      <c r="E306" s="38"/>
      <c r="F306" s="38"/>
      <c r="G306" s="38"/>
      <c r="H306" s="38"/>
    </row>
    <row r="307" spans="5:8" ht="12.75">
      <c r="E307" s="38"/>
      <c r="F307" s="38"/>
      <c r="G307" s="38"/>
      <c r="H307" s="38"/>
    </row>
    <row r="308" spans="5:8" ht="12.75">
      <c r="E308" s="38"/>
      <c r="F308" s="38"/>
      <c r="G308" s="38"/>
      <c r="H308" s="38"/>
    </row>
    <row r="309" spans="5:8" ht="12.75">
      <c r="E309" s="38"/>
      <c r="F309" s="38"/>
      <c r="G309" s="38"/>
      <c r="H309" s="38"/>
    </row>
    <row r="310" spans="5:8" ht="12.75">
      <c r="E310" s="38"/>
      <c r="F310" s="38"/>
      <c r="G310" s="38"/>
      <c r="H310" s="38"/>
    </row>
    <row r="311" spans="5:8" ht="12.75">
      <c r="E311" s="38"/>
      <c r="F311" s="38"/>
      <c r="G311" s="38"/>
      <c r="H311" s="38"/>
    </row>
    <row r="312" spans="5:8" ht="12.75">
      <c r="E312" s="38"/>
      <c r="F312" s="38"/>
      <c r="G312" s="38"/>
      <c r="H312" s="38"/>
    </row>
    <row r="313" spans="5:8" ht="12.75">
      <c r="E313" s="38"/>
      <c r="F313" s="38"/>
      <c r="G313" s="38"/>
      <c r="H313" s="38"/>
    </row>
    <row r="314" spans="5:8" ht="12.75">
      <c r="E314" s="38"/>
      <c r="F314" s="38"/>
      <c r="G314" s="38"/>
      <c r="H314" s="38"/>
    </row>
    <row r="315" spans="5:8" ht="12.75">
      <c r="E315" s="38"/>
      <c r="F315" s="38"/>
      <c r="G315" s="38"/>
      <c r="H315" s="38"/>
    </row>
    <row r="316" spans="5:8" ht="12.75">
      <c r="E316" s="38"/>
      <c r="F316" s="38"/>
      <c r="G316" s="38"/>
      <c r="H316" s="38"/>
    </row>
    <row r="317" spans="5:8" ht="12.75">
      <c r="E317" s="38"/>
      <c r="F317" s="38"/>
      <c r="G317" s="38"/>
      <c r="H317" s="38"/>
    </row>
    <row r="318" spans="5:8" ht="12.75">
      <c r="E318" s="38"/>
      <c r="F318" s="38"/>
      <c r="G318" s="38"/>
      <c r="H318" s="38"/>
    </row>
    <row r="319" spans="5:8" ht="12.75">
      <c r="E319" s="38"/>
      <c r="F319" s="38"/>
      <c r="G319" s="38"/>
      <c r="H319" s="38"/>
    </row>
    <row r="320" spans="5:8" ht="12.75">
      <c r="E320" s="38"/>
      <c r="F320" s="38"/>
      <c r="G320" s="38"/>
      <c r="H320" s="38"/>
    </row>
    <row r="321" spans="5:8" ht="12.75">
      <c r="E321" s="38"/>
      <c r="F321" s="38"/>
      <c r="G321" s="38"/>
      <c r="H321" s="38"/>
    </row>
    <row r="322" spans="5:8" ht="12.75">
      <c r="E322" s="38"/>
      <c r="F322" s="38"/>
      <c r="G322" s="38"/>
      <c r="H322" s="38"/>
    </row>
    <row r="323" spans="5:8" ht="12.75">
      <c r="E323" s="38"/>
      <c r="F323" s="38"/>
      <c r="G323" s="38"/>
      <c r="H323" s="38"/>
    </row>
    <row r="324" spans="5:8" ht="12.75">
      <c r="E324" s="38"/>
      <c r="F324" s="38"/>
      <c r="G324" s="38"/>
      <c r="H324" s="38"/>
    </row>
    <row r="325" spans="5:8" ht="12.75">
      <c r="E325" s="38"/>
      <c r="F325" s="38"/>
      <c r="G325" s="38"/>
      <c r="H325" s="38"/>
    </row>
    <row r="326" spans="5:8" ht="12.75">
      <c r="E326" s="38"/>
      <c r="F326" s="38"/>
      <c r="G326" s="38"/>
      <c r="H326" s="38"/>
    </row>
    <row r="327" spans="5:8" ht="12.75">
      <c r="E327" s="38"/>
      <c r="F327" s="38"/>
      <c r="G327" s="38"/>
      <c r="H327" s="38"/>
    </row>
    <row r="328" spans="5:8" ht="12.75">
      <c r="E328" s="38"/>
      <c r="F328" s="38"/>
      <c r="G328" s="38"/>
      <c r="H328" s="38"/>
    </row>
    <row r="329" spans="5:8" ht="12.75">
      <c r="E329" s="38"/>
      <c r="F329" s="38"/>
      <c r="G329" s="38"/>
      <c r="H329" s="38"/>
    </row>
    <row r="330" spans="5:8" ht="12.75">
      <c r="E330" s="38"/>
      <c r="F330" s="38"/>
      <c r="G330" s="38"/>
      <c r="H330" s="38"/>
    </row>
    <row r="331" spans="5:8" ht="12.75">
      <c r="E331" s="38"/>
      <c r="F331" s="38"/>
      <c r="G331" s="38"/>
      <c r="H331" s="38"/>
    </row>
    <row r="332" spans="5:8" ht="12.75">
      <c r="E332" s="38"/>
      <c r="F332" s="38"/>
      <c r="G332" s="38"/>
      <c r="H332" s="38"/>
    </row>
    <row r="333" spans="5:8" ht="12.75">
      <c r="E333" s="38"/>
      <c r="F333" s="38"/>
      <c r="G333" s="38"/>
      <c r="H333" s="38"/>
    </row>
    <row r="334" spans="5:8" ht="12.75">
      <c r="E334" s="38"/>
      <c r="F334" s="38"/>
      <c r="G334" s="38"/>
      <c r="H334" s="38"/>
    </row>
    <row r="335" spans="5:8" ht="12.75">
      <c r="E335" s="38"/>
      <c r="F335" s="38"/>
      <c r="G335" s="38"/>
      <c r="H335" s="38"/>
    </row>
    <row r="336" spans="5:8" ht="12.75">
      <c r="E336" s="38"/>
      <c r="F336" s="38"/>
      <c r="G336" s="38"/>
      <c r="H336" s="38"/>
    </row>
    <row r="337" spans="5:8" ht="12.75">
      <c r="E337" s="38"/>
      <c r="F337" s="38"/>
      <c r="G337" s="38"/>
      <c r="H337" s="38"/>
    </row>
    <row r="338" spans="5:8" ht="12.75">
      <c r="E338" s="38"/>
      <c r="F338" s="38"/>
      <c r="G338" s="38"/>
      <c r="H338" s="38"/>
    </row>
    <row r="339" spans="5:8" ht="12.75">
      <c r="E339" s="38"/>
      <c r="F339" s="38"/>
      <c r="G339" s="38"/>
      <c r="H339" s="38"/>
    </row>
    <row r="340" spans="5:8" ht="12.75">
      <c r="E340" s="38"/>
      <c r="F340" s="38"/>
      <c r="G340" s="38"/>
      <c r="H340" s="38"/>
    </row>
    <row r="341" spans="5:8" ht="12.75">
      <c r="E341" s="38"/>
      <c r="F341" s="38"/>
      <c r="G341" s="38"/>
      <c r="H341" s="38"/>
    </row>
    <row r="342" spans="5:8" ht="12.75">
      <c r="E342" s="38"/>
      <c r="F342" s="38"/>
      <c r="G342" s="38"/>
      <c r="H342" s="38"/>
    </row>
    <row r="343" spans="5:8" ht="12.75">
      <c r="E343" s="38"/>
      <c r="F343" s="38"/>
      <c r="G343" s="38"/>
      <c r="H343" s="38"/>
    </row>
    <row r="344" spans="5:8" ht="12.75">
      <c r="E344" s="38"/>
      <c r="F344" s="38"/>
      <c r="G344" s="38"/>
      <c r="H344" s="38"/>
    </row>
    <row r="345" spans="5:8" ht="12.75">
      <c r="E345" s="38"/>
      <c r="F345" s="38"/>
      <c r="G345" s="38"/>
      <c r="H345" s="38"/>
    </row>
    <row r="346" spans="5:8" ht="12.75">
      <c r="E346" s="38"/>
      <c r="F346" s="38"/>
      <c r="G346" s="38"/>
      <c r="H346" s="38"/>
    </row>
    <row r="347" spans="5:8" ht="12.75">
      <c r="E347" s="38"/>
      <c r="F347" s="38"/>
      <c r="G347" s="38"/>
      <c r="H347" s="38"/>
    </row>
    <row r="348" spans="5:8" ht="12.75">
      <c r="E348" s="38"/>
      <c r="F348" s="38"/>
      <c r="G348" s="38"/>
      <c r="H348" s="38"/>
    </row>
    <row r="349" spans="5:8" ht="12.75">
      <c r="E349" s="38"/>
      <c r="F349" s="38"/>
      <c r="G349" s="38"/>
      <c r="H349" s="38"/>
    </row>
    <row r="350" spans="5:8" ht="12.75">
      <c r="E350" s="38"/>
      <c r="F350" s="38"/>
      <c r="G350" s="38"/>
      <c r="H350" s="38"/>
    </row>
    <row r="351" spans="5:8" ht="12.75">
      <c r="E351" s="38"/>
      <c r="F351" s="38"/>
      <c r="G351" s="38"/>
      <c r="H351" s="38"/>
    </row>
    <row r="352" spans="5:8" ht="12.75">
      <c r="E352" s="38"/>
      <c r="F352" s="38"/>
      <c r="G352" s="38"/>
      <c r="H352" s="38"/>
    </row>
    <row r="353" spans="5:8" ht="12.75">
      <c r="E353" s="38"/>
      <c r="F353" s="38"/>
      <c r="G353" s="38"/>
      <c r="H353" s="38"/>
    </row>
    <row r="354" spans="5:8" ht="12.75">
      <c r="E354" s="38"/>
      <c r="F354" s="38"/>
      <c r="G354" s="38"/>
      <c r="H354" s="38"/>
    </row>
    <row r="355" spans="5:8" ht="12.75">
      <c r="E355" s="38"/>
      <c r="F355" s="38"/>
      <c r="G355" s="38"/>
      <c r="H355" s="38"/>
    </row>
    <row r="356" spans="5:8" ht="12.75">
      <c r="E356" s="38"/>
      <c r="F356" s="38"/>
      <c r="G356" s="38"/>
      <c r="H356" s="38"/>
    </row>
    <row r="357" spans="5:8" ht="12.75">
      <c r="E357" s="38"/>
      <c r="F357" s="38"/>
      <c r="G357" s="38"/>
      <c r="H357" s="38"/>
    </row>
    <row r="358" spans="5:8" ht="12.75">
      <c r="E358" s="38"/>
      <c r="F358" s="38"/>
      <c r="G358" s="38"/>
      <c r="H358" s="38"/>
    </row>
    <row r="359" spans="5:8" ht="12.75">
      <c r="E359" s="38"/>
      <c r="F359" s="38"/>
      <c r="G359" s="38"/>
      <c r="H359" s="38"/>
    </row>
    <row r="360" spans="5:8" ht="12.75">
      <c r="E360" s="38"/>
      <c r="F360" s="38"/>
      <c r="G360" s="38"/>
      <c r="H360" s="38"/>
    </row>
    <row r="361" spans="5:8" ht="12.75">
      <c r="E361" s="38"/>
      <c r="F361" s="38"/>
      <c r="G361" s="38"/>
      <c r="H361" s="38"/>
    </row>
    <row r="362" spans="5:8" ht="12.75">
      <c r="E362" s="38"/>
      <c r="F362" s="38"/>
      <c r="G362" s="38"/>
      <c r="H362" s="38"/>
    </row>
    <row r="363" spans="5:8" ht="12.75">
      <c r="E363" s="38"/>
      <c r="F363" s="38"/>
      <c r="G363" s="38"/>
      <c r="H363" s="38"/>
    </row>
    <row r="364" spans="5:8" ht="12.75">
      <c r="E364" s="38"/>
      <c r="F364" s="38"/>
      <c r="G364" s="38"/>
      <c r="H364" s="38"/>
    </row>
    <row r="365" spans="5:8" ht="12.75">
      <c r="E365" s="38"/>
      <c r="F365" s="38"/>
      <c r="G365" s="38"/>
      <c r="H365" s="38"/>
    </row>
    <row r="366" spans="5:8" ht="12.75">
      <c r="E366" s="38"/>
      <c r="F366" s="38"/>
      <c r="G366" s="38"/>
      <c r="H366" s="38"/>
    </row>
    <row r="367" spans="5:8" ht="12.75">
      <c r="E367" s="38"/>
      <c r="F367" s="38"/>
      <c r="G367" s="38"/>
      <c r="H367" s="38"/>
    </row>
    <row r="368" spans="5:8" ht="12.75">
      <c r="E368" s="38"/>
      <c r="F368" s="38"/>
      <c r="G368" s="38"/>
      <c r="H368" s="38"/>
    </row>
    <row r="369" spans="5:8" ht="12.75">
      <c r="E369" s="38"/>
      <c r="F369" s="38"/>
      <c r="G369" s="38"/>
      <c r="H369" s="38"/>
    </row>
    <row r="370" spans="5:8" ht="12.75">
      <c r="E370" s="38"/>
      <c r="F370" s="38"/>
      <c r="G370" s="38"/>
      <c r="H370" s="38"/>
    </row>
    <row r="371" spans="5:8" ht="12.75">
      <c r="E371" s="38"/>
      <c r="F371" s="38"/>
      <c r="G371" s="38"/>
      <c r="H371" s="38"/>
    </row>
    <row r="372" spans="5:8" ht="12.75">
      <c r="E372" s="38"/>
      <c r="F372" s="38"/>
      <c r="G372" s="38"/>
      <c r="H372" s="38"/>
    </row>
    <row r="373" spans="5:8" ht="12.75">
      <c r="E373" s="38"/>
      <c r="F373" s="38"/>
      <c r="G373" s="38"/>
      <c r="H373" s="38"/>
    </row>
    <row r="374" spans="5:8" ht="12.75">
      <c r="E374" s="38"/>
      <c r="F374" s="38"/>
      <c r="G374" s="38"/>
      <c r="H374" s="38"/>
    </row>
    <row r="375" spans="5:8" ht="12.75">
      <c r="E375" s="38"/>
      <c r="F375" s="38"/>
      <c r="G375" s="38"/>
      <c r="H375" s="38"/>
    </row>
    <row r="376" spans="5:8" ht="12.75">
      <c r="E376" s="38"/>
      <c r="F376" s="38"/>
      <c r="G376" s="38"/>
      <c r="H376" s="38"/>
    </row>
    <row r="377" spans="5:8" ht="12.75">
      <c r="E377" s="38"/>
      <c r="F377" s="38"/>
      <c r="G377" s="38"/>
      <c r="H377" s="38"/>
    </row>
    <row r="378" spans="5:8" ht="12.75">
      <c r="E378" s="38"/>
      <c r="F378" s="38"/>
      <c r="G378" s="38"/>
      <c r="H378" s="38"/>
    </row>
    <row r="379" spans="5:8" ht="12.75">
      <c r="E379" s="38"/>
      <c r="F379" s="38"/>
      <c r="G379" s="38"/>
      <c r="H379" s="38"/>
    </row>
    <row r="380" spans="5:8" ht="12.75">
      <c r="E380" s="38"/>
      <c r="F380" s="38"/>
      <c r="G380" s="38"/>
      <c r="H380" s="38"/>
    </row>
    <row r="381" spans="5:8" ht="12.75">
      <c r="E381" s="38"/>
      <c r="F381" s="38"/>
      <c r="G381" s="38"/>
      <c r="H381" s="38"/>
    </row>
    <row r="382" spans="5:8" ht="12.75">
      <c r="E382" s="38"/>
      <c r="F382" s="38"/>
      <c r="G382" s="38"/>
      <c r="H382" s="38"/>
    </row>
    <row r="383" spans="5:8" ht="12.75">
      <c r="E383" s="38"/>
      <c r="F383" s="38"/>
      <c r="G383" s="38"/>
      <c r="H383" s="38"/>
    </row>
    <row r="384" spans="5:8" ht="12.75">
      <c r="E384" s="38"/>
      <c r="F384" s="38"/>
      <c r="G384" s="38"/>
      <c r="H384" s="38"/>
    </row>
    <row r="385" spans="5:8" ht="12.75">
      <c r="E385" s="38"/>
      <c r="F385" s="38"/>
      <c r="G385" s="38"/>
      <c r="H385" s="38"/>
    </row>
    <row r="386" spans="5:8" ht="12.75">
      <c r="E386" s="38"/>
      <c r="F386" s="38"/>
      <c r="G386" s="38"/>
      <c r="H386" s="38"/>
    </row>
    <row r="387" spans="5:8" ht="12.75">
      <c r="E387" s="38"/>
      <c r="F387" s="38"/>
      <c r="G387" s="38"/>
      <c r="H387" s="38"/>
    </row>
    <row r="388" spans="5:8" ht="12.75">
      <c r="E388" s="38"/>
      <c r="F388" s="38"/>
      <c r="G388" s="38"/>
      <c r="H388" s="38"/>
    </row>
    <row r="389" spans="5:8" ht="12.75">
      <c r="E389" s="38"/>
      <c r="F389" s="38"/>
      <c r="G389" s="38"/>
      <c r="H389" s="38"/>
    </row>
    <row r="390" spans="5:8" ht="12.75">
      <c r="E390" s="38"/>
      <c r="F390" s="38"/>
      <c r="G390" s="38"/>
      <c r="H390" s="38"/>
    </row>
    <row r="391" spans="5:8" ht="12.75">
      <c r="E391" s="38"/>
      <c r="F391" s="38"/>
      <c r="G391" s="38"/>
      <c r="H391" s="38"/>
    </row>
    <row r="392" spans="5:8" ht="12.75">
      <c r="E392" s="38"/>
      <c r="F392" s="38"/>
      <c r="G392" s="38"/>
      <c r="H392" s="38"/>
    </row>
    <row r="393" spans="5:8" ht="12.75">
      <c r="E393" s="38"/>
      <c r="F393" s="38"/>
      <c r="G393" s="38"/>
      <c r="H393" s="38"/>
    </row>
    <row r="394" spans="5:8" ht="12.75">
      <c r="E394" s="38"/>
      <c r="F394" s="38"/>
      <c r="G394" s="38"/>
      <c r="H394" s="38"/>
    </row>
    <row r="395" spans="5:8" ht="12.75">
      <c r="E395" s="38"/>
      <c r="F395" s="38"/>
      <c r="G395" s="38"/>
      <c r="H395" s="38"/>
    </row>
    <row r="396" spans="5:8" ht="12.75">
      <c r="E396" s="38"/>
      <c r="F396" s="38"/>
      <c r="G396" s="38"/>
      <c r="H396" s="38"/>
    </row>
    <row r="397" spans="5:8" ht="12.75">
      <c r="E397" s="38"/>
      <c r="F397" s="38"/>
      <c r="G397" s="38"/>
      <c r="H397" s="38"/>
    </row>
    <row r="398" spans="5:8" ht="12.75">
      <c r="E398" s="38"/>
      <c r="F398" s="38"/>
      <c r="G398" s="38"/>
      <c r="H398" s="38"/>
    </row>
    <row r="399" spans="5:8" ht="12.75">
      <c r="E399" s="38"/>
      <c r="F399" s="38"/>
      <c r="G399" s="38"/>
      <c r="H399" s="38"/>
    </row>
    <row r="400" spans="5:8" ht="12.75">
      <c r="E400" s="38"/>
      <c r="F400" s="38"/>
      <c r="G400" s="38"/>
      <c r="H400" s="38"/>
    </row>
    <row r="401" spans="5:8" ht="12.75">
      <c r="E401" s="38"/>
      <c r="F401" s="38"/>
      <c r="G401" s="38"/>
      <c r="H401" s="38"/>
    </row>
    <row r="402" spans="5:8" ht="12.75">
      <c r="E402" s="38"/>
      <c r="F402" s="38"/>
      <c r="G402" s="38"/>
      <c r="H402" s="38"/>
    </row>
    <row r="403" spans="5:8" ht="12.75">
      <c r="E403" s="38"/>
      <c r="F403" s="38"/>
      <c r="G403" s="38"/>
      <c r="H403" s="38"/>
    </row>
    <row r="404" spans="5:8" ht="12.75">
      <c r="E404" s="38"/>
      <c r="F404" s="38"/>
      <c r="G404" s="38"/>
      <c r="H404" s="38"/>
    </row>
    <row r="405" spans="5:8" ht="12.75">
      <c r="E405" s="38"/>
      <c r="F405" s="38"/>
      <c r="G405" s="38"/>
      <c r="H405" s="38"/>
    </row>
    <row r="406" spans="5:8" ht="12.75">
      <c r="E406" s="38"/>
      <c r="F406" s="38"/>
      <c r="G406" s="38"/>
      <c r="H406" s="38"/>
    </row>
    <row r="407" spans="5:8" ht="12.75">
      <c r="E407" s="38"/>
      <c r="F407" s="38"/>
      <c r="G407" s="38"/>
      <c r="H407" s="38"/>
    </row>
    <row r="408" spans="5:8" ht="12.75">
      <c r="E408" s="38"/>
      <c r="F408" s="38"/>
      <c r="G408" s="38"/>
      <c r="H408" s="38"/>
    </row>
    <row r="409" spans="5:8" ht="12.75">
      <c r="E409" s="38"/>
      <c r="F409" s="38"/>
      <c r="G409" s="38"/>
      <c r="H409" s="38"/>
    </row>
    <row r="410" spans="5:8" ht="12.75">
      <c r="E410" s="38"/>
      <c r="F410" s="38"/>
      <c r="G410" s="38"/>
      <c r="H410" s="38"/>
    </row>
    <row r="411" spans="5:8" ht="12.75">
      <c r="E411" s="38"/>
      <c r="F411" s="38"/>
      <c r="G411" s="38"/>
      <c r="H411" s="38"/>
    </row>
    <row r="412" spans="5:8" ht="12.75">
      <c r="E412" s="38"/>
      <c r="F412" s="38"/>
      <c r="G412" s="38"/>
      <c r="H412" s="38"/>
    </row>
    <row r="413" spans="5:8" ht="12.75">
      <c r="E413" s="38"/>
      <c r="F413" s="38"/>
      <c r="G413" s="38"/>
      <c r="H413" s="38"/>
    </row>
    <row r="414" spans="5:8" ht="12.75">
      <c r="E414" s="38"/>
      <c r="F414" s="38"/>
      <c r="G414" s="38"/>
      <c r="H414" s="38"/>
    </row>
    <row r="415" spans="5:8" ht="12.75">
      <c r="E415" s="38"/>
      <c r="F415" s="38"/>
      <c r="G415" s="38"/>
      <c r="H415" s="38"/>
    </row>
    <row r="416" spans="5:8" ht="12.75">
      <c r="E416" s="38"/>
      <c r="F416" s="38"/>
      <c r="G416" s="38"/>
      <c r="H416" s="38"/>
    </row>
    <row r="417" spans="5:8" ht="12.75">
      <c r="E417" s="38"/>
      <c r="F417" s="38"/>
      <c r="G417" s="38"/>
      <c r="H417" s="38"/>
    </row>
    <row r="418" spans="5:8" ht="12.75">
      <c r="E418" s="38"/>
      <c r="F418" s="38"/>
      <c r="G418" s="38"/>
      <c r="H418" s="38"/>
    </row>
    <row r="419" spans="5:8" ht="12.75">
      <c r="E419" s="38"/>
      <c r="F419" s="38"/>
      <c r="G419" s="38"/>
      <c r="H419" s="38"/>
    </row>
    <row r="420" spans="5:8" ht="12.75">
      <c r="E420" s="38"/>
      <c r="F420" s="38"/>
      <c r="G420" s="38"/>
      <c r="H420" s="38"/>
    </row>
    <row r="421" spans="5:8" ht="12.75">
      <c r="E421" s="38"/>
      <c r="F421" s="38"/>
      <c r="G421" s="38"/>
      <c r="H421" s="38"/>
    </row>
    <row r="422" spans="5:8" ht="12.75">
      <c r="E422" s="38"/>
      <c r="F422" s="38"/>
      <c r="G422" s="38"/>
      <c r="H422" s="38"/>
    </row>
    <row r="423" spans="5:8" ht="12.75">
      <c r="E423" s="38"/>
      <c r="F423" s="38"/>
      <c r="G423" s="38"/>
      <c r="H423" s="38"/>
    </row>
    <row r="424" spans="5:8" ht="12.75">
      <c r="E424" s="38"/>
      <c r="F424" s="38"/>
      <c r="G424" s="38"/>
      <c r="H424" s="38"/>
    </row>
    <row r="425" spans="5:8" ht="12.75">
      <c r="E425" s="38"/>
      <c r="F425" s="38"/>
      <c r="G425" s="38"/>
      <c r="H425" s="38"/>
    </row>
    <row r="426" spans="5:8" ht="12.75">
      <c r="E426" s="38"/>
      <c r="F426" s="38"/>
      <c r="G426" s="38"/>
      <c r="H426" s="38"/>
    </row>
    <row r="427" spans="5:8" ht="12.75">
      <c r="E427" s="38"/>
      <c r="F427" s="38"/>
      <c r="G427" s="38"/>
      <c r="H427" s="38"/>
    </row>
    <row r="428" spans="5:8" ht="12.75">
      <c r="E428" s="38"/>
      <c r="F428" s="38"/>
      <c r="G428" s="38"/>
      <c r="H428" s="38"/>
    </row>
    <row r="429" spans="5:8" ht="12.75">
      <c r="E429" s="38"/>
      <c r="F429" s="38"/>
      <c r="G429" s="38"/>
      <c r="H429" s="38"/>
    </row>
    <row r="430" spans="5:8" ht="12.75">
      <c r="E430" s="38"/>
      <c r="F430" s="38"/>
      <c r="G430" s="38"/>
      <c r="H430" s="38"/>
    </row>
    <row r="431" spans="5:8" ht="12.75">
      <c r="E431" s="38"/>
      <c r="F431" s="38"/>
      <c r="G431" s="38"/>
      <c r="H431" s="38"/>
    </row>
    <row r="432" spans="5:8" ht="12.75">
      <c r="E432" s="38"/>
      <c r="F432" s="38"/>
      <c r="G432" s="38"/>
      <c r="H432" s="38"/>
    </row>
    <row r="433" spans="5:8" ht="12.75">
      <c r="E433" s="38"/>
      <c r="F433" s="38"/>
      <c r="G433" s="38"/>
      <c r="H433" s="38"/>
    </row>
    <row r="434" spans="5:8" ht="12.75">
      <c r="E434" s="38"/>
      <c r="F434" s="38"/>
      <c r="G434" s="38"/>
      <c r="H434" s="38"/>
    </row>
    <row r="435" spans="5:8" ht="12.75">
      <c r="E435" s="38"/>
      <c r="F435" s="38"/>
      <c r="G435" s="38"/>
      <c r="H435" s="38"/>
    </row>
    <row r="436" spans="5:8" ht="12.75">
      <c r="E436" s="38"/>
      <c r="F436" s="38"/>
      <c r="G436" s="38"/>
      <c r="H436" s="38"/>
    </row>
    <row r="437" spans="5:8" ht="12.75">
      <c r="E437" s="38"/>
      <c r="F437" s="38"/>
      <c r="G437" s="38"/>
      <c r="H437" s="38"/>
    </row>
    <row r="438" spans="5:8" ht="12.75">
      <c r="E438" s="38"/>
      <c r="F438" s="38"/>
      <c r="G438" s="38"/>
      <c r="H438" s="38"/>
    </row>
    <row r="439" spans="5:8" ht="12.75">
      <c r="E439" s="38"/>
      <c r="F439" s="38"/>
      <c r="G439" s="38"/>
      <c r="H439" s="38"/>
    </row>
    <row r="440" spans="5:8" ht="12.75">
      <c r="E440" s="38"/>
      <c r="F440" s="38"/>
      <c r="G440" s="38"/>
      <c r="H440" s="38"/>
    </row>
    <row r="441" spans="5:8" ht="12.75">
      <c r="E441" s="38"/>
      <c r="F441" s="38"/>
      <c r="G441" s="38"/>
      <c r="H441" s="38"/>
    </row>
    <row r="442" spans="5:8" ht="12.75">
      <c r="E442" s="38"/>
      <c r="F442" s="38"/>
      <c r="G442" s="38"/>
      <c r="H442" s="38"/>
    </row>
    <row r="443" spans="5:8" ht="12.75">
      <c r="E443" s="38"/>
      <c r="F443" s="38"/>
      <c r="G443" s="38"/>
      <c r="H443" s="38"/>
    </row>
    <row r="444" spans="5:8" ht="12.75">
      <c r="E444" s="38"/>
      <c r="F444" s="38"/>
      <c r="G444" s="38"/>
      <c r="H444" s="38"/>
    </row>
    <row r="445" spans="5:8" ht="12.75">
      <c r="E445" s="38"/>
      <c r="F445" s="38"/>
      <c r="G445" s="38"/>
      <c r="H445" s="38"/>
    </row>
    <row r="446" spans="5:8" ht="12.75">
      <c r="E446" s="38"/>
      <c r="F446" s="38"/>
      <c r="G446" s="38"/>
      <c r="H446" s="38"/>
    </row>
    <row r="447" spans="5:8" ht="12.75">
      <c r="E447" s="38"/>
      <c r="F447" s="38"/>
      <c r="G447" s="38"/>
      <c r="H447" s="38"/>
    </row>
    <row r="448" spans="5:8" ht="12.75">
      <c r="E448" s="38"/>
      <c r="F448" s="38"/>
      <c r="G448" s="38"/>
      <c r="H448" s="38"/>
    </row>
    <row r="449" spans="5:8" ht="12.75">
      <c r="E449" s="38"/>
      <c r="F449" s="38"/>
      <c r="G449" s="38"/>
      <c r="H449" s="38"/>
    </row>
    <row r="450" spans="5:8" ht="12.75">
      <c r="E450" s="38"/>
      <c r="F450" s="38"/>
      <c r="G450" s="38"/>
      <c r="H450" s="38"/>
    </row>
    <row r="451" spans="5:8" ht="12.75">
      <c r="E451" s="38"/>
      <c r="F451" s="38"/>
      <c r="G451" s="38"/>
      <c r="H451" s="38"/>
    </row>
    <row r="452" spans="5:8" ht="12.75">
      <c r="E452" s="38"/>
      <c r="F452" s="38"/>
      <c r="G452" s="38"/>
      <c r="H452" s="38"/>
    </row>
    <row r="453" spans="5:8" ht="12.75">
      <c r="E453" s="38"/>
      <c r="F453" s="38"/>
      <c r="G453" s="38"/>
      <c r="H453" s="38"/>
    </row>
    <row r="454" spans="5:8" ht="12.75">
      <c r="E454" s="38"/>
      <c r="F454" s="38"/>
      <c r="G454" s="38"/>
      <c r="H454" s="38"/>
    </row>
    <row r="455" spans="5:8" ht="12.75">
      <c r="E455" s="38"/>
      <c r="F455" s="38"/>
      <c r="G455" s="38"/>
      <c r="H455" s="38"/>
    </row>
    <row r="456" spans="5:8" ht="12.75">
      <c r="E456" s="38"/>
      <c r="F456" s="38"/>
      <c r="G456" s="38"/>
      <c r="H456" s="38"/>
    </row>
    <row r="457" spans="5:8" ht="12.75">
      <c r="E457" s="38"/>
      <c r="F457" s="38"/>
      <c r="G457" s="38"/>
      <c r="H457" s="38"/>
    </row>
    <row r="458" spans="5:8" ht="12.75">
      <c r="E458" s="38"/>
      <c r="F458" s="38"/>
      <c r="G458" s="38"/>
      <c r="H458" s="38"/>
    </row>
    <row r="459" spans="5:8" ht="12.75">
      <c r="E459" s="38"/>
      <c r="F459" s="38"/>
      <c r="G459" s="38"/>
      <c r="H459" s="38"/>
    </row>
    <row r="460" spans="5:8" ht="12.75">
      <c r="E460" s="38"/>
      <c r="F460" s="38"/>
      <c r="G460" s="38"/>
      <c r="H460" s="38"/>
    </row>
    <row r="461" spans="5:8" ht="12.75">
      <c r="E461" s="38"/>
      <c r="F461" s="38"/>
      <c r="G461" s="38"/>
      <c r="H461" s="38"/>
    </row>
    <row r="462" spans="5:8" ht="12.75">
      <c r="E462" s="38"/>
      <c r="F462" s="38"/>
      <c r="G462" s="38"/>
      <c r="H462" s="38"/>
    </row>
    <row r="463" spans="5:8" ht="12.75">
      <c r="E463" s="38"/>
      <c r="F463" s="38"/>
      <c r="G463" s="38"/>
      <c r="H463" s="38"/>
    </row>
    <row r="464" spans="5:8" ht="12.75">
      <c r="E464" s="38"/>
      <c r="F464" s="38"/>
      <c r="G464" s="38"/>
      <c r="H464" s="38"/>
    </row>
    <row r="465" spans="5:8" ht="12.75">
      <c r="E465" s="38"/>
      <c r="F465" s="38"/>
      <c r="G465" s="38"/>
      <c r="H465" s="38"/>
    </row>
    <row r="466" spans="5:8" ht="12.75">
      <c r="E466" s="38"/>
      <c r="F466" s="38"/>
      <c r="G466" s="38"/>
      <c r="H466" s="38"/>
    </row>
    <row r="467" spans="5:8" ht="12.75">
      <c r="E467" s="38"/>
      <c r="F467" s="38"/>
      <c r="G467" s="38"/>
      <c r="H467" s="38"/>
    </row>
    <row r="468" spans="5:8" ht="12.75">
      <c r="E468" s="38"/>
      <c r="F468" s="38"/>
      <c r="G468" s="38"/>
      <c r="H468" s="38"/>
    </row>
    <row r="469" spans="5:8" ht="12.75">
      <c r="E469" s="38"/>
      <c r="F469" s="38"/>
      <c r="G469" s="38"/>
      <c r="H469" s="38"/>
    </row>
    <row r="470" spans="5:8" ht="12.75">
      <c r="E470" s="38"/>
      <c r="F470" s="38"/>
      <c r="G470" s="38"/>
      <c r="H470" s="38"/>
    </row>
    <row r="471" spans="5:8" ht="12.75">
      <c r="E471" s="38"/>
      <c r="F471" s="38"/>
      <c r="G471" s="38"/>
      <c r="H471" s="38"/>
    </row>
    <row r="472" spans="5:8" ht="12.75">
      <c r="E472" s="38"/>
      <c r="F472" s="38"/>
      <c r="G472" s="38"/>
      <c r="H472" s="38"/>
    </row>
    <row r="473" spans="5:8" ht="12.75">
      <c r="E473" s="38"/>
      <c r="F473" s="38"/>
      <c r="G473" s="38"/>
      <c r="H473" s="38"/>
    </row>
    <row r="474" spans="5:8" ht="12.75">
      <c r="E474" s="38"/>
      <c r="F474" s="38"/>
      <c r="G474" s="38"/>
      <c r="H474" s="38"/>
    </row>
    <row r="475" spans="5:8" ht="12.75">
      <c r="E475" s="38"/>
      <c r="F475" s="38"/>
      <c r="G475" s="38"/>
      <c r="H475" s="38"/>
    </row>
    <row r="476" spans="5:8" ht="12.75">
      <c r="E476" s="38"/>
      <c r="F476" s="38"/>
      <c r="G476" s="38"/>
      <c r="H476" s="38"/>
    </row>
    <row r="477" spans="5:8" ht="12.75">
      <c r="E477" s="38"/>
      <c r="F477" s="38"/>
      <c r="G477" s="38"/>
      <c r="H477" s="38"/>
    </row>
    <row r="478" spans="5:8" ht="12.75">
      <c r="E478" s="38"/>
      <c r="F478" s="38"/>
      <c r="G478" s="38"/>
      <c r="H478" s="38"/>
    </row>
    <row r="479" spans="5:8" ht="12.75">
      <c r="E479" s="38"/>
      <c r="F479" s="38"/>
      <c r="G479" s="38"/>
      <c r="H479" s="38"/>
    </row>
    <row r="480" spans="5:8" ht="12.75">
      <c r="E480" s="38"/>
      <c r="F480" s="38"/>
      <c r="G480" s="38"/>
      <c r="H480" s="38"/>
    </row>
    <row r="481" spans="5:8" ht="12.75">
      <c r="E481" s="38"/>
      <c r="F481" s="38"/>
      <c r="G481" s="38"/>
      <c r="H481" s="38"/>
    </row>
    <row r="482" spans="5:8" ht="12.75">
      <c r="E482" s="38"/>
      <c r="F482" s="38"/>
      <c r="G482" s="38"/>
      <c r="H482" s="38"/>
    </row>
    <row r="483" spans="5:8" ht="12.75">
      <c r="E483" s="38"/>
      <c r="F483" s="38"/>
      <c r="G483" s="38"/>
      <c r="H483" s="38"/>
    </row>
    <row r="484" spans="5:8" ht="12.75">
      <c r="E484" s="38"/>
      <c r="F484" s="38"/>
      <c r="G484" s="38"/>
      <c r="H484" s="38"/>
    </row>
    <row r="485" spans="5:8" ht="12.75">
      <c r="E485" s="38"/>
      <c r="F485" s="38"/>
      <c r="G485" s="38"/>
      <c r="H485" s="38"/>
    </row>
    <row r="486" spans="5:8" ht="12.75">
      <c r="E486" s="38"/>
      <c r="F486" s="38"/>
      <c r="G486" s="38"/>
      <c r="H486" s="38"/>
    </row>
    <row r="487" spans="5:8" ht="12.75">
      <c r="E487" s="38"/>
      <c r="F487" s="38"/>
      <c r="G487" s="38"/>
      <c r="H487" s="38"/>
    </row>
    <row r="488" spans="5:8" ht="12.75">
      <c r="E488" s="38"/>
      <c r="F488" s="38"/>
      <c r="G488" s="38"/>
      <c r="H488" s="38"/>
    </row>
    <row r="489" spans="5:8" ht="12.75">
      <c r="E489" s="38"/>
      <c r="F489" s="38"/>
      <c r="G489" s="38"/>
      <c r="H489" s="38"/>
    </row>
    <row r="490" spans="5:8" ht="12.75">
      <c r="E490" s="38"/>
      <c r="F490" s="38"/>
      <c r="G490" s="38"/>
      <c r="H490" s="38"/>
    </row>
    <row r="491" spans="5:8" ht="12.75">
      <c r="E491" s="38"/>
      <c r="F491" s="38"/>
      <c r="G491" s="38"/>
      <c r="H491" s="38"/>
    </row>
    <row r="492" spans="5:8" ht="12.75">
      <c r="E492" s="38"/>
      <c r="F492" s="38"/>
      <c r="G492" s="38"/>
      <c r="H492" s="38"/>
    </row>
    <row r="493" spans="5:8" ht="12.75">
      <c r="E493" s="38"/>
      <c r="F493" s="38"/>
      <c r="G493" s="38"/>
      <c r="H493" s="38"/>
    </row>
    <row r="494" spans="5:8" ht="12.75">
      <c r="E494" s="38"/>
      <c r="F494" s="38"/>
      <c r="G494" s="38"/>
      <c r="H494" s="38"/>
    </row>
    <row r="495" spans="5:8" ht="12.75">
      <c r="E495" s="38"/>
      <c r="F495" s="38"/>
      <c r="G495" s="38"/>
      <c r="H495" s="38"/>
    </row>
    <row r="496" spans="5:8" ht="12.75">
      <c r="E496" s="38"/>
      <c r="F496" s="38"/>
      <c r="G496" s="38"/>
      <c r="H496" s="38"/>
    </row>
    <row r="497" spans="5:8" ht="12.75">
      <c r="E497" s="38"/>
      <c r="F497" s="38"/>
      <c r="G497" s="38"/>
      <c r="H497" s="38"/>
    </row>
    <row r="498" spans="5:8" ht="12.75">
      <c r="E498" s="38"/>
      <c r="F498" s="38"/>
      <c r="G498" s="38"/>
      <c r="H498" s="38"/>
    </row>
    <row r="499" spans="5:8" ht="12.75">
      <c r="E499" s="38"/>
      <c r="F499" s="38"/>
      <c r="G499" s="38"/>
      <c r="H499" s="38"/>
    </row>
    <row r="500" spans="5:8" ht="12.75">
      <c r="E500" s="38"/>
      <c r="F500" s="38"/>
      <c r="G500" s="38"/>
      <c r="H500" s="38"/>
    </row>
    <row r="501" spans="5:8" ht="12.75">
      <c r="E501" s="38"/>
      <c r="F501" s="38"/>
      <c r="G501" s="38"/>
      <c r="H501" s="38"/>
    </row>
    <row r="502" spans="5:8" ht="12.75">
      <c r="E502" s="38"/>
      <c r="F502" s="38"/>
      <c r="G502" s="38"/>
      <c r="H502" s="38"/>
    </row>
    <row r="503" spans="5:8" ht="12.75">
      <c r="E503" s="38"/>
      <c r="F503" s="38"/>
      <c r="G503" s="38"/>
      <c r="H503" s="38"/>
    </row>
    <row r="504" spans="5:8" ht="12.75">
      <c r="E504" s="38"/>
      <c r="F504" s="38"/>
      <c r="G504" s="38"/>
      <c r="H504" s="38"/>
    </row>
    <row r="505" spans="5:8" ht="12.75">
      <c r="E505" s="38"/>
      <c r="F505" s="38"/>
      <c r="G505" s="38"/>
      <c r="H505" s="38"/>
    </row>
    <row r="506" spans="5:8" ht="12.75">
      <c r="E506" s="38"/>
      <c r="F506" s="38"/>
      <c r="G506" s="38"/>
      <c r="H506" s="38"/>
    </row>
    <row r="507" spans="5:8" ht="12.75">
      <c r="E507" s="38"/>
      <c r="F507" s="38"/>
      <c r="G507" s="38"/>
      <c r="H507" s="38"/>
    </row>
    <row r="508" spans="5:8" ht="12.75">
      <c r="E508" s="38"/>
      <c r="F508" s="38"/>
      <c r="G508" s="38"/>
      <c r="H508" s="38"/>
    </row>
    <row r="509" spans="5:8" ht="12.75">
      <c r="E509" s="38"/>
      <c r="F509" s="38"/>
      <c r="G509" s="38"/>
      <c r="H509" s="38"/>
    </row>
    <row r="510" spans="5:8" ht="12.75">
      <c r="E510" s="38"/>
      <c r="F510" s="38"/>
      <c r="G510" s="38"/>
      <c r="H510" s="38"/>
    </row>
    <row r="511" spans="5:8" ht="12.75">
      <c r="E511" s="38"/>
      <c r="F511" s="38"/>
      <c r="G511" s="38"/>
      <c r="H511" s="38"/>
    </row>
    <row r="512" spans="5:8" ht="12.75">
      <c r="E512" s="38"/>
      <c r="F512" s="38"/>
      <c r="G512" s="38"/>
      <c r="H512" s="38"/>
    </row>
    <row r="513" spans="5:8" ht="12.75">
      <c r="E513" s="38"/>
      <c r="F513" s="38"/>
      <c r="G513" s="38"/>
      <c r="H513" s="38"/>
    </row>
    <row r="514" spans="5:8" ht="12.75">
      <c r="E514" s="38"/>
      <c r="F514" s="38"/>
      <c r="G514" s="38"/>
      <c r="H514" s="38"/>
    </row>
    <row r="515" spans="5:8" ht="12.75">
      <c r="E515" s="38"/>
      <c r="F515" s="38"/>
      <c r="G515" s="38"/>
      <c r="H515" s="38"/>
    </row>
    <row r="516" spans="5:8" ht="12.75">
      <c r="E516" s="38"/>
      <c r="F516" s="38"/>
      <c r="G516" s="38"/>
      <c r="H516" s="38"/>
    </row>
    <row r="517" spans="5:8" ht="12.75">
      <c r="E517" s="38"/>
      <c r="F517" s="38"/>
      <c r="G517" s="38"/>
      <c r="H517" s="38"/>
    </row>
    <row r="518" spans="5:8" ht="12.75">
      <c r="E518" s="38"/>
      <c r="F518" s="38"/>
      <c r="G518" s="38"/>
      <c r="H518" s="38"/>
    </row>
    <row r="519" spans="5:8" ht="12.75">
      <c r="E519" s="38"/>
      <c r="F519" s="38"/>
      <c r="G519" s="38"/>
      <c r="H519" s="38"/>
    </row>
    <row r="520" spans="5:8" ht="12.75">
      <c r="E520" s="38"/>
      <c r="F520" s="38"/>
      <c r="G520" s="38"/>
      <c r="H520" s="38"/>
    </row>
    <row r="521" spans="5:8" ht="12.75">
      <c r="E521" s="38"/>
      <c r="F521" s="38"/>
      <c r="G521" s="38"/>
      <c r="H521" s="38"/>
    </row>
    <row r="522" spans="5:8" ht="12.75">
      <c r="E522" s="38"/>
      <c r="F522" s="38"/>
      <c r="G522" s="38"/>
      <c r="H522" s="38"/>
    </row>
    <row r="523" spans="5:8" ht="12.75">
      <c r="E523" s="38"/>
      <c r="F523" s="38"/>
      <c r="G523" s="38"/>
      <c r="H523" s="38"/>
    </row>
    <row r="524" spans="5:8" ht="12.75">
      <c r="E524" s="38"/>
      <c r="F524" s="38"/>
      <c r="G524" s="38"/>
      <c r="H524" s="38"/>
    </row>
    <row r="525" spans="5:8" ht="12.75">
      <c r="E525" s="38"/>
      <c r="F525" s="38"/>
      <c r="G525" s="38"/>
      <c r="H525" s="38"/>
    </row>
    <row r="526" spans="5:8" ht="12.75">
      <c r="E526" s="38"/>
      <c r="F526" s="38"/>
      <c r="G526" s="38"/>
      <c r="H526" s="38"/>
    </row>
    <row r="527" spans="5:8" ht="12.75">
      <c r="E527" s="38"/>
      <c r="F527" s="38"/>
      <c r="G527" s="38"/>
      <c r="H527" s="38"/>
    </row>
    <row r="528" spans="5:8" ht="12.75">
      <c r="E528" s="38"/>
      <c r="F528" s="38"/>
      <c r="G528" s="38"/>
      <c r="H528" s="38"/>
    </row>
    <row r="529" spans="5:8" ht="12.75">
      <c r="E529" s="38"/>
      <c r="F529" s="38"/>
      <c r="G529" s="38"/>
      <c r="H529" s="38"/>
    </row>
    <row r="530" spans="5:8" ht="12.75">
      <c r="E530" s="38"/>
      <c r="F530" s="38"/>
      <c r="G530" s="38"/>
      <c r="H530" s="38"/>
    </row>
    <row r="531" spans="5:8" ht="12.75">
      <c r="E531" s="38"/>
      <c r="F531" s="38"/>
      <c r="G531" s="38"/>
      <c r="H531" s="38"/>
    </row>
    <row r="532" spans="5:8" ht="12.75">
      <c r="E532" s="38"/>
      <c r="F532" s="38"/>
      <c r="G532" s="38"/>
      <c r="H532" s="38"/>
    </row>
    <row r="533" spans="5:8" ht="12.75">
      <c r="E533" s="38"/>
      <c r="F533" s="38"/>
      <c r="G533" s="38"/>
      <c r="H533" s="38"/>
    </row>
    <row r="534" spans="5:8" ht="12.75">
      <c r="E534" s="38"/>
      <c r="F534" s="38"/>
      <c r="G534" s="38"/>
      <c r="H534" s="38"/>
    </row>
    <row r="535" spans="5:8" ht="12.75">
      <c r="E535" s="38"/>
      <c r="F535" s="38"/>
      <c r="G535" s="38"/>
      <c r="H535" s="38"/>
    </row>
    <row r="536" spans="5:8" ht="12.75">
      <c r="E536" s="38"/>
      <c r="F536" s="38"/>
      <c r="G536" s="38"/>
      <c r="H536" s="38"/>
    </row>
    <row r="537" spans="5:8" ht="12.75">
      <c r="E537" s="38"/>
      <c r="F537" s="38"/>
      <c r="G537" s="38"/>
      <c r="H537" s="38"/>
    </row>
    <row r="538" spans="5:8" ht="12.75">
      <c r="E538" s="38"/>
      <c r="F538" s="38"/>
      <c r="G538" s="38"/>
      <c r="H538" s="38"/>
    </row>
    <row r="539" spans="5:8" ht="12.75">
      <c r="E539" s="38"/>
      <c r="F539" s="38"/>
      <c r="G539" s="38"/>
      <c r="H539" s="38"/>
    </row>
    <row r="540" spans="5:8" ht="12.75">
      <c r="E540" s="38"/>
      <c r="F540" s="38"/>
      <c r="G540" s="38"/>
      <c r="H540" s="38"/>
    </row>
    <row r="541" spans="5:8" ht="12.75">
      <c r="E541" s="38"/>
      <c r="F541" s="38"/>
      <c r="G541" s="38"/>
      <c r="H541" s="38"/>
    </row>
    <row r="542" spans="5:8" ht="12.75">
      <c r="E542" s="38"/>
      <c r="F542" s="38"/>
      <c r="G542" s="38"/>
      <c r="H542" s="38"/>
    </row>
    <row r="543" spans="5:8" ht="12.75">
      <c r="E543" s="38"/>
      <c r="F543" s="38"/>
      <c r="G543" s="38"/>
      <c r="H543" s="38"/>
    </row>
    <row r="544" spans="5:8" ht="12.75">
      <c r="E544" s="38"/>
      <c r="F544" s="38"/>
      <c r="G544" s="38"/>
      <c r="H544" s="38"/>
    </row>
    <row r="545" spans="5:8" ht="12.75">
      <c r="E545" s="38"/>
      <c r="F545" s="38"/>
      <c r="G545" s="38"/>
      <c r="H545" s="38"/>
    </row>
    <row r="546" spans="5:8" ht="12.75">
      <c r="E546" s="38"/>
      <c r="F546" s="38"/>
      <c r="G546" s="38"/>
      <c r="H546" s="38"/>
    </row>
  </sheetData>
  <mergeCells count="11">
    <mergeCell ref="B8:B9"/>
    <mergeCell ref="C8:C9"/>
    <mergeCell ref="A8:A9"/>
    <mergeCell ref="A29:D29"/>
    <mergeCell ref="E1:H1"/>
    <mergeCell ref="A5:H6"/>
    <mergeCell ref="H8:H9"/>
    <mergeCell ref="G8:G9"/>
    <mergeCell ref="D8:D9"/>
    <mergeCell ref="E8:E9"/>
    <mergeCell ref="F8:F9"/>
  </mergeCells>
  <printOptions horizontalCentered="1"/>
  <pageMargins left="0.1968503937007874" right="0.1968503937007874" top="0.27" bottom="0.33" header="0" footer="0.19"/>
  <pageSetup horizontalDpi="600" verticalDpi="600" orientation="landscape" paperSize="9" scale="75"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Лист44"/>
  <dimension ref="A1:I373"/>
  <sheetViews>
    <sheetView showZeros="0" tabSelected="1" view="pageBreakPreview" zoomScale="50" zoomScaleNormal="50" zoomScaleSheetLayoutView="50" workbookViewId="0" topLeftCell="B1">
      <pane ySplit="5" topLeftCell="BM24" activePane="bottomLeft" state="frozen"/>
      <selection pane="topLeft" activeCell="C68" sqref="C68"/>
      <selection pane="bottomLeft" activeCell="F11" sqref="F11:G11"/>
    </sheetView>
  </sheetViews>
  <sheetFormatPr defaultColWidth="9.00390625" defaultRowHeight="12.75"/>
  <cols>
    <col min="1" max="1" width="0" style="0" hidden="1" customWidth="1"/>
    <col min="2" max="2" width="20.75390625" style="2" customWidth="1"/>
    <col min="3" max="3" width="15.00390625" style="2" customWidth="1"/>
    <col min="4" max="4" width="50.75390625" style="1" customWidth="1"/>
    <col min="5" max="5" width="60.375" style="2" customWidth="1"/>
    <col min="6" max="6" width="23.25390625" style="2" customWidth="1"/>
    <col min="7" max="7" width="20.375" style="2" customWidth="1"/>
    <col min="8" max="8" width="26.625" style="2" customWidth="1"/>
    <col min="9" max="16384" width="8.875" style="13" customWidth="1"/>
  </cols>
  <sheetData>
    <row r="1" spans="2:9" ht="93" customHeight="1">
      <c r="B1" s="6"/>
      <c r="C1" s="6"/>
      <c r="D1" s="7"/>
      <c r="E1" s="6"/>
      <c r="F1" s="625" t="s">
        <v>409</v>
      </c>
      <c r="G1" s="625"/>
      <c r="H1" s="625"/>
      <c r="I1" s="625"/>
    </row>
    <row r="2" spans="2:8" ht="75" customHeight="1">
      <c r="B2" s="6"/>
      <c r="C2" s="721" t="s">
        <v>342</v>
      </c>
      <c r="D2" s="721"/>
      <c r="E2" s="721"/>
      <c r="F2" s="721"/>
      <c r="G2" s="721"/>
      <c r="H2" s="172"/>
    </row>
    <row r="3" spans="2:8" ht="16.5" customHeight="1" thickBot="1">
      <c r="B3" s="8"/>
      <c r="C3" s="8"/>
      <c r="D3" s="722"/>
      <c r="E3" s="722"/>
      <c r="F3" s="722"/>
      <c r="G3" s="722"/>
      <c r="H3" s="5" t="s">
        <v>126</v>
      </c>
    </row>
    <row r="4" spans="2:8" ht="92.25" customHeight="1" thickBot="1">
      <c r="B4" s="187" t="s">
        <v>75</v>
      </c>
      <c r="C4" s="187" t="s">
        <v>118</v>
      </c>
      <c r="D4" s="169" t="s">
        <v>117</v>
      </c>
      <c r="E4" s="62" t="s">
        <v>297</v>
      </c>
      <c r="F4" s="195" t="s">
        <v>269</v>
      </c>
      <c r="G4" s="63" t="s">
        <v>270</v>
      </c>
      <c r="H4" s="170" t="s">
        <v>271</v>
      </c>
    </row>
    <row r="5" spans="1:8" s="17" customFormat="1" ht="16.5" thickBot="1">
      <c r="A5" s="4"/>
      <c r="B5" s="3">
        <v>1</v>
      </c>
      <c r="C5" s="191">
        <v>2</v>
      </c>
      <c r="D5" s="9">
        <v>3</v>
      </c>
      <c r="E5" s="10">
        <v>4</v>
      </c>
      <c r="F5" s="11">
        <v>5</v>
      </c>
      <c r="G5" s="11">
        <v>6</v>
      </c>
      <c r="H5" s="42">
        <v>7</v>
      </c>
    </row>
    <row r="6" spans="1:8" s="12" customFormat="1" ht="45" customHeight="1" thickBot="1">
      <c r="A6" s="33"/>
      <c r="B6" s="410" t="s">
        <v>242</v>
      </c>
      <c r="C6" s="410"/>
      <c r="D6" s="411" t="s">
        <v>53</v>
      </c>
      <c r="E6" s="412"/>
      <c r="F6" s="413">
        <f>SUM(F7:F10)</f>
        <v>244400</v>
      </c>
      <c r="G6" s="414"/>
      <c r="H6" s="413">
        <f>SUM(H7:H10)</f>
        <v>244400</v>
      </c>
    </row>
    <row r="7" spans="2:8" s="54" customFormat="1" ht="57.75" customHeight="1" thickBot="1">
      <c r="B7" s="87" t="s">
        <v>14</v>
      </c>
      <c r="C7" s="87" t="s">
        <v>74</v>
      </c>
      <c r="D7" s="86" t="s">
        <v>123</v>
      </c>
      <c r="E7" s="608" t="s">
        <v>344</v>
      </c>
      <c r="F7" s="193">
        <v>45400</v>
      </c>
      <c r="G7" s="333"/>
      <c r="H7" s="332">
        <f>F7</f>
        <v>45400</v>
      </c>
    </row>
    <row r="8" spans="2:8" s="54" customFormat="1" ht="98.25" customHeight="1" thickBot="1">
      <c r="B8" s="87" t="s">
        <v>14</v>
      </c>
      <c r="C8" s="87" t="s">
        <v>74</v>
      </c>
      <c r="D8" s="86" t="s">
        <v>123</v>
      </c>
      <c r="E8" s="608" t="s">
        <v>352</v>
      </c>
      <c r="F8" s="331">
        <v>19000</v>
      </c>
      <c r="G8" s="333"/>
      <c r="H8" s="332">
        <f>F8</f>
        <v>19000</v>
      </c>
    </row>
    <row r="9" spans="2:8" s="54" customFormat="1" ht="98.25" customHeight="1" thickBot="1">
      <c r="B9" s="87" t="s">
        <v>14</v>
      </c>
      <c r="C9" s="87" t="s">
        <v>74</v>
      </c>
      <c r="D9" s="86" t="s">
        <v>123</v>
      </c>
      <c r="E9" s="608" t="s">
        <v>397</v>
      </c>
      <c r="F9" s="331">
        <v>170000</v>
      </c>
      <c r="G9" s="333"/>
      <c r="H9" s="332">
        <f>F9</f>
        <v>170000</v>
      </c>
    </row>
    <row r="10" spans="2:8" s="54" customFormat="1" ht="56.25" customHeight="1" thickBot="1">
      <c r="B10" s="87" t="s">
        <v>14</v>
      </c>
      <c r="C10" s="87" t="s">
        <v>74</v>
      </c>
      <c r="D10" s="86" t="s">
        <v>123</v>
      </c>
      <c r="E10" s="608" t="s">
        <v>348</v>
      </c>
      <c r="F10" s="331">
        <v>10000</v>
      </c>
      <c r="G10" s="333"/>
      <c r="H10" s="332">
        <f>F10</f>
        <v>10000</v>
      </c>
    </row>
    <row r="11" spans="2:8" s="14" customFormat="1" ht="41.25" thickBot="1">
      <c r="B11" s="415" t="s">
        <v>243</v>
      </c>
      <c r="C11" s="416"/>
      <c r="D11" s="411" t="s">
        <v>54</v>
      </c>
      <c r="E11" s="411"/>
      <c r="F11" s="417">
        <v>189600</v>
      </c>
      <c r="G11" s="417">
        <f>SUM(G12:G19)</f>
        <v>59000</v>
      </c>
      <c r="H11" s="417">
        <f>F11+G11</f>
        <v>248600</v>
      </c>
    </row>
    <row r="12" spans="2:8" s="14" customFormat="1" ht="56.25">
      <c r="B12" s="344" t="s">
        <v>11</v>
      </c>
      <c r="C12" s="346" t="s">
        <v>83</v>
      </c>
      <c r="D12" s="338" t="s">
        <v>55</v>
      </c>
      <c r="E12" s="337" t="s">
        <v>347</v>
      </c>
      <c r="F12" s="334">
        <v>65200</v>
      </c>
      <c r="G12" s="335"/>
      <c r="H12" s="336">
        <f>F12+G12</f>
        <v>65200</v>
      </c>
    </row>
    <row r="13" spans="2:8" s="14" customFormat="1" ht="152.25" customHeight="1">
      <c r="B13" s="344" t="s">
        <v>29</v>
      </c>
      <c r="C13" s="346" t="s">
        <v>314</v>
      </c>
      <c r="D13" s="339" t="s">
        <v>9</v>
      </c>
      <c r="E13" s="337" t="s">
        <v>349</v>
      </c>
      <c r="F13" s="347" t="s">
        <v>355</v>
      </c>
      <c r="G13" s="335"/>
      <c r="H13" s="347" t="s">
        <v>355</v>
      </c>
    </row>
    <row r="14" spans="2:8" s="14" customFormat="1" ht="56.25">
      <c r="B14" s="241" t="s">
        <v>122</v>
      </c>
      <c r="C14" s="408" t="s">
        <v>315</v>
      </c>
      <c r="D14" s="340" t="s">
        <v>223</v>
      </c>
      <c r="E14" s="340" t="s">
        <v>345</v>
      </c>
      <c r="F14" s="334">
        <v>3000</v>
      </c>
      <c r="G14" s="335"/>
      <c r="H14" s="336">
        <v>3000</v>
      </c>
    </row>
    <row r="15" spans="2:8" s="14" customFormat="1" ht="75">
      <c r="B15" s="344" t="s">
        <v>136</v>
      </c>
      <c r="C15" s="346" t="s">
        <v>80</v>
      </c>
      <c r="D15" s="341" t="s">
        <v>290</v>
      </c>
      <c r="E15" s="340" t="s">
        <v>350</v>
      </c>
      <c r="F15" s="334">
        <v>10000</v>
      </c>
      <c r="G15" s="335"/>
      <c r="H15" s="336">
        <f>F15+G15</f>
        <v>10000</v>
      </c>
    </row>
    <row r="16" spans="2:8" s="14" customFormat="1" ht="56.25">
      <c r="B16" s="609" t="s">
        <v>385</v>
      </c>
      <c r="C16" s="346" t="s">
        <v>312</v>
      </c>
      <c r="D16" s="240" t="s">
        <v>379</v>
      </c>
      <c r="E16" s="337" t="s">
        <v>347</v>
      </c>
      <c r="F16" s="334"/>
      <c r="G16" s="335">
        <v>59000</v>
      </c>
      <c r="H16" s="336">
        <f>F16+G16</f>
        <v>59000</v>
      </c>
    </row>
    <row r="17" spans="2:8" s="14" customFormat="1" ht="105.75" customHeight="1">
      <c r="B17" s="345">
        <v>210105</v>
      </c>
      <c r="C17" s="610" t="s">
        <v>313</v>
      </c>
      <c r="D17" s="342" t="s">
        <v>42</v>
      </c>
      <c r="E17" s="342" t="s">
        <v>351</v>
      </c>
      <c r="F17" s="334">
        <v>20000</v>
      </c>
      <c r="G17" s="335"/>
      <c r="H17" s="336">
        <f>F17+G17</f>
        <v>20000</v>
      </c>
    </row>
    <row r="18" spans="2:8" s="14" customFormat="1" ht="84.75" customHeight="1">
      <c r="B18" s="611">
        <v>250404</v>
      </c>
      <c r="C18" s="346" t="s">
        <v>74</v>
      </c>
      <c r="D18" s="343" t="s">
        <v>123</v>
      </c>
      <c r="E18" s="612" t="s">
        <v>352</v>
      </c>
      <c r="F18" s="53">
        <v>31000</v>
      </c>
      <c r="G18" s="53"/>
      <c r="H18" s="53">
        <f>F18+G18</f>
        <v>31000</v>
      </c>
    </row>
    <row r="19" spans="2:8" s="16" customFormat="1" ht="18.75" hidden="1">
      <c r="B19" s="613" t="s">
        <v>11</v>
      </c>
      <c r="C19" s="613"/>
      <c r="D19" s="614" t="s">
        <v>12</v>
      </c>
      <c r="E19" s="614"/>
      <c r="F19" s="77"/>
      <c r="G19" s="77"/>
      <c r="H19" s="77">
        <v>0</v>
      </c>
    </row>
    <row r="20" spans="2:8" s="16" customFormat="1" ht="75">
      <c r="B20" s="613" t="s">
        <v>325</v>
      </c>
      <c r="C20" s="613" t="s">
        <v>312</v>
      </c>
      <c r="D20" s="614" t="s">
        <v>324</v>
      </c>
      <c r="E20" s="614" t="s">
        <v>398</v>
      </c>
      <c r="F20" s="77"/>
      <c r="G20" s="77">
        <v>20000</v>
      </c>
      <c r="H20" s="53">
        <f>F20+G20</f>
        <v>20000</v>
      </c>
    </row>
    <row r="21" spans="2:8" s="16" customFormat="1" ht="75">
      <c r="B21" s="613" t="s">
        <v>89</v>
      </c>
      <c r="C21" s="613" t="s">
        <v>312</v>
      </c>
      <c r="D21" s="614" t="s">
        <v>90</v>
      </c>
      <c r="E21" s="614" t="s">
        <v>398</v>
      </c>
      <c r="F21" s="77"/>
      <c r="G21" s="77">
        <v>-20000</v>
      </c>
      <c r="H21" s="53">
        <f>F21+G21</f>
        <v>-20000</v>
      </c>
    </row>
    <row r="22" spans="2:8" s="16" customFormat="1" ht="72.75" customHeight="1">
      <c r="B22" s="418" t="s">
        <v>245</v>
      </c>
      <c r="C22" s="418"/>
      <c r="D22" s="419" t="s">
        <v>143</v>
      </c>
      <c r="E22" s="419"/>
      <c r="F22" s="420">
        <f>F23+F24</f>
        <v>70100</v>
      </c>
      <c r="G22" s="420">
        <f>G23+G24</f>
        <v>0</v>
      </c>
      <c r="H22" s="420">
        <f>H23+H24</f>
        <v>70100</v>
      </c>
    </row>
    <row r="23" spans="2:8" s="16" customFormat="1" ht="112.5">
      <c r="B23" s="241" t="s">
        <v>201</v>
      </c>
      <c r="C23" s="88" t="s">
        <v>312</v>
      </c>
      <c r="D23" s="349" t="s">
        <v>56</v>
      </c>
      <c r="E23" s="342" t="s">
        <v>346</v>
      </c>
      <c r="F23" s="194">
        <v>30000</v>
      </c>
      <c r="G23" s="64"/>
      <c r="H23" s="84">
        <f>F23</f>
        <v>30000</v>
      </c>
    </row>
    <row r="24" spans="2:8" s="16" customFormat="1" ht="75" customHeight="1" thickBot="1">
      <c r="B24" s="241" t="s">
        <v>122</v>
      </c>
      <c r="C24" s="408" t="s">
        <v>315</v>
      </c>
      <c r="D24" s="340" t="s">
        <v>223</v>
      </c>
      <c r="E24" s="340" t="s">
        <v>345</v>
      </c>
      <c r="F24" s="409">
        <v>40100</v>
      </c>
      <c r="G24" s="77"/>
      <c r="H24" s="77">
        <f>F24</f>
        <v>40100</v>
      </c>
    </row>
    <row r="25" spans="2:8" s="12" customFormat="1" ht="32.25" customHeight="1" hidden="1" thickBot="1">
      <c r="B25" s="89"/>
      <c r="C25" s="192"/>
      <c r="D25" s="162"/>
      <c r="E25" s="162"/>
      <c r="F25" s="52"/>
      <c r="G25" s="73"/>
      <c r="H25" s="85"/>
    </row>
    <row r="26" spans="1:8" ht="33" customHeight="1" thickBot="1">
      <c r="A26" s="13"/>
      <c r="B26" s="421" t="s">
        <v>234</v>
      </c>
      <c r="C26" s="415"/>
      <c r="D26" s="422" t="s">
        <v>228</v>
      </c>
      <c r="E26" s="423"/>
      <c r="F26" s="424">
        <f>F6+F11+F22</f>
        <v>504100</v>
      </c>
      <c r="G26" s="424">
        <f>G6+G11+G22</f>
        <v>59000</v>
      </c>
      <c r="H26" s="424">
        <f>H6+H11+H22</f>
        <v>563100</v>
      </c>
    </row>
    <row r="27" spans="1:8" ht="14.25">
      <c r="A27" s="13"/>
      <c r="B27" s="18"/>
      <c r="C27" s="18"/>
      <c r="D27" s="237"/>
      <c r="E27" s="237"/>
      <c r="F27" s="238"/>
      <c r="G27" s="238"/>
      <c r="H27" s="238"/>
    </row>
    <row r="28" spans="1:8" ht="12.75">
      <c r="A28" s="13"/>
      <c r="B28" s="19"/>
      <c r="C28" s="19"/>
      <c r="D28" s="7"/>
      <c r="E28" s="7"/>
      <c r="F28" s="20"/>
      <c r="G28" s="20"/>
      <c r="H28" s="20"/>
    </row>
    <row r="29" spans="1:8" ht="18.75">
      <c r="A29" s="13"/>
      <c r="B29" s="400" t="s">
        <v>336</v>
      </c>
      <c r="C29" s="13"/>
      <c r="D29" s="13"/>
      <c r="E29" s="399"/>
      <c r="F29" s="97"/>
      <c r="G29" s="20"/>
      <c r="H29" s="20"/>
    </row>
    <row r="30" spans="1:8" ht="18.75">
      <c r="A30" s="13"/>
      <c r="B30" s="632" t="s">
        <v>70</v>
      </c>
      <c r="C30" s="632"/>
      <c r="D30" s="632"/>
      <c r="E30" s="97"/>
      <c r="F30" s="400" t="s">
        <v>337</v>
      </c>
      <c r="G30" s="20"/>
      <c r="H30" s="20"/>
    </row>
    <row r="31" spans="1:8" ht="12.75">
      <c r="A31" s="13"/>
      <c r="B31" s="19"/>
      <c r="C31" s="19"/>
      <c r="D31" s="7"/>
      <c r="E31" s="7"/>
      <c r="F31" s="20"/>
      <c r="G31" s="20"/>
      <c r="H31" s="20"/>
    </row>
    <row r="32" spans="1:8" ht="12.75">
      <c r="A32" s="13"/>
      <c r="B32" s="19"/>
      <c r="C32" s="19"/>
      <c r="D32" s="7"/>
      <c r="E32" s="7"/>
      <c r="F32" s="20"/>
      <c r="G32" s="20"/>
      <c r="H32" s="20"/>
    </row>
    <row r="33" spans="1:8" ht="12.75">
      <c r="A33" s="13"/>
      <c r="B33" s="19"/>
      <c r="C33" s="19"/>
      <c r="D33" s="7"/>
      <c r="E33" s="7"/>
      <c r="F33" s="20"/>
      <c r="G33" s="20"/>
      <c r="H33" s="20"/>
    </row>
    <row r="34" spans="1:8" ht="12.75">
      <c r="A34" s="13"/>
      <c r="B34" s="19"/>
      <c r="C34" s="19"/>
      <c r="D34" s="7"/>
      <c r="E34" s="7"/>
      <c r="F34" s="20"/>
      <c r="G34" s="20"/>
      <c r="H34" s="20"/>
    </row>
    <row r="35" spans="1:8" ht="12.75">
      <c r="A35" s="13"/>
      <c r="B35" s="19"/>
      <c r="C35" s="19"/>
      <c r="D35" s="7"/>
      <c r="E35" s="7"/>
      <c r="F35" s="20"/>
      <c r="G35" s="20"/>
      <c r="H35" s="20"/>
    </row>
    <row r="36" spans="1:8" ht="12.75">
      <c r="A36" s="13"/>
      <c r="B36" s="19"/>
      <c r="C36" s="19"/>
      <c r="D36" s="7"/>
      <c r="E36" s="7"/>
      <c r="F36" s="20"/>
      <c r="G36" s="20"/>
      <c r="H36" s="20"/>
    </row>
    <row r="37" spans="1:8" ht="12.75">
      <c r="A37" s="13"/>
      <c r="B37" s="19"/>
      <c r="C37" s="19"/>
      <c r="D37" s="7"/>
      <c r="E37" s="7"/>
      <c r="F37" s="20"/>
      <c r="G37" s="20"/>
      <c r="H37" s="20"/>
    </row>
    <row r="38" spans="1:8" ht="12.75">
      <c r="A38" s="13"/>
      <c r="B38" s="19"/>
      <c r="C38" s="19"/>
      <c r="D38" s="7"/>
      <c r="E38" s="7"/>
      <c r="F38" s="20"/>
      <c r="G38" s="20"/>
      <c r="H38" s="20"/>
    </row>
    <row r="39" spans="1:8" ht="12.75">
      <c r="A39" s="13"/>
      <c r="B39" s="19"/>
      <c r="C39" s="19"/>
      <c r="D39" s="7"/>
      <c r="E39" s="7"/>
      <c r="F39" s="20"/>
      <c r="G39" s="20"/>
      <c r="H39" s="20"/>
    </row>
    <row r="40" spans="1:8" ht="12.75">
      <c r="A40" s="13"/>
      <c r="B40" s="19"/>
      <c r="C40" s="19"/>
      <c r="D40" s="7"/>
      <c r="E40" s="7"/>
      <c r="F40" s="20"/>
      <c r="G40" s="20"/>
      <c r="H40" s="20"/>
    </row>
    <row r="41" spans="1:8" ht="12.75">
      <c r="A41" s="13"/>
      <c r="B41" s="19"/>
      <c r="C41" s="19"/>
      <c r="D41" s="7"/>
      <c r="E41" s="7"/>
      <c r="F41" s="20"/>
      <c r="G41" s="20"/>
      <c r="H41" s="20"/>
    </row>
    <row r="42" spans="1:8" ht="12.75">
      <c r="A42" s="13"/>
      <c r="B42" s="19"/>
      <c r="C42" s="19"/>
      <c r="D42" s="7"/>
      <c r="E42" s="7"/>
      <c r="F42" s="20"/>
      <c r="G42" s="20"/>
      <c r="H42" s="20"/>
    </row>
    <row r="43" spans="1:8" ht="12.75">
      <c r="A43" s="13"/>
      <c r="B43" s="19"/>
      <c r="C43" s="19"/>
      <c r="D43" s="7"/>
      <c r="E43" s="7"/>
      <c r="F43" s="20"/>
      <c r="G43" s="20"/>
      <c r="H43" s="20"/>
    </row>
    <row r="44" spans="1:8" ht="12.75">
      <c r="A44" s="13"/>
      <c r="B44" s="19"/>
      <c r="C44" s="19"/>
      <c r="D44" s="7"/>
      <c r="E44" s="7"/>
      <c r="F44" s="20"/>
      <c r="G44" s="20"/>
      <c r="H44" s="20"/>
    </row>
    <row r="45" spans="1:8" ht="12.75">
      <c r="A45" s="13"/>
      <c r="B45" s="19"/>
      <c r="C45" s="19"/>
      <c r="D45" s="7"/>
      <c r="E45" s="7"/>
      <c r="F45" s="20"/>
      <c r="G45" s="20"/>
      <c r="H45" s="20"/>
    </row>
    <row r="46" spans="1:8" ht="12.75">
      <c r="A46" s="13"/>
      <c r="B46" s="19"/>
      <c r="C46" s="19"/>
      <c r="D46" s="7"/>
      <c r="E46" s="7"/>
      <c r="F46" s="20"/>
      <c r="G46" s="20"/>
      <c r="H46" s="20"/>
    </row>
    <row r="47" spans="1:8" ht="12.75">
      <c r="A47" s="13"/>
      <c r="B47" s="19"/>
      <c r="C47" s="19"/>
      <c r="D47" s="7"/>
      <c r="E47" s="7"/>
      <c r="F47" s="20"/>
      <c r="G47" s="20"/>
      <c r="H47" s="20"/>
    </row>
    <row r="48" spans="1:8" ht="12.75">
      <c r="A48" s="13"/>
      <c r="B48" s="19"/>
      <c r="C48" s="19"/>
      <c r="D48" s="7"/>
      <c r="E48" s="7"/>
      <c r="F48" s="20"/>
      <c r="G48" s="20"/>
      <c r="H48" s="20"/>
    </row>
    <row r="49" spans="1:8" ht="12.75">
      <c r="A49" s="13"/>
      <c r="B49" s="19"/>
      <c r="C49" s="19"/>
      <c r="D49" s="7"/>
      <c r="E49" s="7"/>
      <c r="F49" s="20"/>
      <c r="G49" s="20"/>
      <c r="H49" s="20"/>
    </row>
    <row r="50" spans="1:8" ht="12.75">
      <c r="A50" s="13"/>
      <c r="B50" s="19"/>
      <c r="C50" s="19"/>
      <c r="D50" s="7"/>
      <c r="E50" s="7"/>
      <c r="F50" s="20"/>
      <c r="G50" s="20"/>
      <c r="H50" s="20"/>
    </row>
    <row r="51" spans="1:8" ht="12.75">
      <c r="A51" s="13"/>
      <c r="B51" s="19"/>
      <c r="C51" s="19"/>
      <c r="D51" s="7"/>
      <c r="E51" s="7"/>
      <c r="F51" s="20"/>
      <c r="G51" s="20"/>
      <c r="H51" s="20"/>
    </row>
    <row r="52" spans="1:8" ht="12.75">
      <c r="A52" s="13"/>
      <c r="B52" s="19"/>
      <c r="C52" s="19"/>
      <c r="D52" s="7"/>
      <c r="E52" s="7"/>
      <c r="F52" s="20"/>
      <c r="G52" s="20"/>
      <c r="H52" s="20"/>
    </row>
    <row r="53" spans="1:8" ht="12.75">
      <c r="A53" s="13"/>
      <c r="B53" s="19"/>
      <c r="C53" s="19"/>
      <c r="D53" s="7"/>
      <c r="E53" s="7"/>
      <c r="F53" s="20"/>
      <c r="G53" s="20"/>
      <c r="H53" s="20"/>
    </row>
    <row r="54" spans="1:8" ht="12.75">
      <c r="A54" s="13"/>
      <c r="B54" s="19"/>
      <c r="C54" s="19"/>
      <c r="D54" s="7"/>
      <c r="E54" s="7"/>
      <c r="F54" s="20"/>
      <c r="G54" s="20"/>
      <c r="H54" s="20"/>
    </row>
    <row r="55" spans="1:8" ht="12.75">
      <c r="A55" s="13"/>
      <c r="B55" s="19"/>
      <c r="C55" s="19"/>
      <c r="D55" s="7"/>
      <c r="E55" s="7"/>
      <c r="F55" s="20"/>
      <c r="G55" s="20"/>
      <c r="H55" s="20"/>
    </row>
    <row r="56" spans="2:8" ht="12.75">
      <c r="B56" s="19"/>
      <c r="C56" s="19"/>
      <c r="D56" s="7"/>
      <c r="E56" s="7"/>
      <c r="F56" s="20"/>
      <c r="G56" s="20"/>
      <c r="H56" s="20"/>
    </row>
    <row r="57" spans="2:8" ht="12.75">
      <c r="B57" s="6"/>
      <c r="C57" s="6"/>
      <c r="D57" s="7"/>
      <c r="E57" s="7"/>
      <c r="F57" s="21"/>
      <c r="G57" s="21"/>
      <c r="H57" s="21"/>
    </row>
    <row r="58" spans="2:8" ht="12.75">
      <c r="B58" s="6"/>
      <c r="C58" s="6"/>
      <c r="D58" s="7"/>
      <c r="E58" s="7"/>
      <c r="F58" s="21"/>
      <c r="G58" s="21"/>
      <c r="H58" s="21"/>
    </row>
    <row r="59" spans="2:8" ht="12.75">
      <c r="B59" s="6"/>
      <c r="C59" s="6"/>
      <c r="D59" s="7"/>
      <c r="E59" s="7"/>
      <c r="F59" s="21"/>
      <c r="G59" s="21"/>
      <c r="H59" s="21"/>
    </row>
    <row r="60" spans="2:8" ht="12.75">
      <c r="B60" s="6"/>
      <c r="C60" s="6"/>
      <c r="D60" s="7"/>
      <c r="E60" s="7"/>
      <c r="F60" s="21"/>
      <c r="G60" s="21"/>
      <c r="H60" s="21"/>
    </row>
    <row r="61" spans="2:8" ht="12.75">
      <c r="B61" s="6"/>
      <c r="C61" s="6"/>
      <c r="D61" s="7"/>
      <c r="E61" s="7"/>
      <c r="F61" s="21"/>
      <c r="G61" s="21"/>
      <c r="H61" s="21"/>
    </row>
    <row r="62" spans="2:8" ht="12.75">
      <c r="B62" s="6"/>
      <c r="C62" s="6"/>
      <c r="D62" s="7"/>
      <c r="E62" s="7"/>
      <c r="F62" s="21"/>
      <c r="G62" s="21"/>
      <c r="H62" s="21"/>
    </row>
    <row r="63" spans="2:8" ht="12.75">
      <c r="B63" s="6"/>
      <c r="C63" s="6"/>
      <c r="D63" s="7"/>
      <c r="E63" s="7"/>
      <c r="F63" s="21"/>
      <c r="G63" s="21"/>
      <c r="H63" s="21"/>
    </row>
    <row r="64" spans="2:8" ht="12.75">
      <c r="B64" s="6"/>
      <c r="C64" s="6"/>
      <c r="D64" s="7"/>
      <c r="E64" s="7"/>
      <c r="F64" s="21"/>
      <c r="G64" s="21"/>
      <c r="H64" s="21"/>
    </row>
    <row r="65" spans="2:8" ht="12.75">
      <c r="B65" s="6"/>
      <c r="C65" s="6"/>
      <c r="D65" s="7"/>
      <c r="E65" s="7"/>
      <c r="F65" s="21"/>
      <c r="G65" s="21"/>
      <c r="H65" s="21"/>
    </row>
    <row r="66" spans="2:8" ht="12.75">
      <c r="B66" s="6"/>
      <c r="C66" s="6"/>
      <c r="D66" s="7"/>
      <c r="E66" s="7"/>
      <c r="F66" s="21"/>
      <c r="G66" s="21"/>
      <c r="H66" s="21"/>
    </row>
    <row r="67" spans="2:8" ht="12.75">
      <c r="B67" s="6"/>
      <c r="C67" s="6"/>
      <c r="D67" s="7"/>
      <c r="E67" s="7"/>
      <c r="F67" s="21"/>
      <c r="G67" s="21"/>
      <c r="H67" s="21"/>
    </row>
    <row r="68" spans="2:8" ht="12.75">
      <c r="B68" s="6"/>
      <c r="C68" s="6"/>
      <c r="D68" s="7"/>
      <c r="E68" s="7"/>
      <c r="F68" s="21"/>
      <c r="G68" s="21"/>
      <c r="H68" s="21"/>
    </row>
    <row r="69" spans="2:8" ht="12.75">
      <c r="B69" s="6"/>
      <c r="C69" s="6"/>
      <c r="D69" s="7"/>
      <c r="E69" s="7"/>
      <c r="F69" s="21"/>
      <c r="G69" s="21"/>
      <c r="H69" s="21"/>
    </row>
    <row r="70" spans="2:8" ht="12.75">
      <c r="B70" s="6"/>
      <c r="C70" s="6"/>
      <c r="D70" s="7"/>
      <c r="E70" s="7"/>
      <c r="F70" s="21"/>
      <c r="G70" s="21"/>
      <c r="H70" s="21"/>
    </row>
    <row r="71" spans="2:8" ht="12.75">
      <c r="B71" s="6"/>
      <c r="C71" s="6"/>
      <c r="D71" s="7"/>
      <c r="E71" s="7"/>
      <c r="F71" s="21"/>
      <c r="G71" s="21"/>
      <c r="H71" s="21"/>
    </row>
    <row r="72" spans="2:8" ht="12.75">
      <c r="B72" s="6"/>
      <c r="C72" s="6"/>
      <c r="D72" s="7"/>
      <c r="E72" s="7"/>
      <c r="F72" s="21"/>
      <c r="G72" s="21"/>
      <c r="H72" s="21"/>
    </row>
    <row r="73" spans="2:8" ht="12.75">
      <c r="B73" s="6"/>
      <c r="C73" s="6"/>
      <c r="D73" s="7"/>
      <c r="E73" s="7"/>
      <c r="F73" s="21"/>
      <c r="G73" s="21"/>
      <c r="H73" s="21"/>
    </row>
    <row r="74" spans="2:8" ht="12.75">
      <c r="B74" s="6"/>
      <c r="C74" s="6"/>
      <c r="D74" s="7"/>
      <c r="E74" s="7"/>
      <c r="F74" s="21"/>
      <c r="G74" s="21"/>
      <c r="H74" s="21"/>
    </row>
    <row r="75" spans="2:8" ht="12.75">
      <c r="B75" s="6"/>
      <c r="C75" s="6"/>
      <c r="D75" s="7"/>
      <c r="E75" s="7"/>
      <c r="F75" s="21"/>
      <c r="G75" s="21"/>
      <c r="H75" s="21"/>
    </row>
    <row r="76" spans="2:8" ht="12.75">
      <c r="B76" s="6"/>
      <c r="C76" s="6"/>
      <c r="D76" s="7"/>
      <c r="E76" s="7"/>
      <c r="F76" s="21"/>
      <c r="G76" s="21"/>
      <c r="H76" s="21"/>
    </row>
    <row r="77" spans="2:8" ht="12.75">
      <c r="B77" s="6"/>
      <c r="C77" s="6"/>
      <c r="D77" s="7"/>
      <c r="E77" s="7"/>
      <c r="F77" s="21"/>
      <c r="G77" s="21"/>
      <c r="H77" s="21"/>
    </row>
    <row r="78" spans="2:8" ht="12.75">
      <c r="B78" s="6"/>
      <c r="C78" s="6"/>
      <c r="D78" s="7"/>
      <c r="E78" s="7"/>
      <c r="F78" s="21"/>
      <c r="G78" s="21"/>
      <c r="H78" s="21"/>
    </row>
    <row r="79" spans="2:8" ht="12.75">
      <c r="B79" s="6"/>
      <c r="C79" s="6"/>
      <c r="D79" s="7"/>
      <c r="E79" s="7"/>
      <c r="F79" s="21"/>
      <c r="G79" s="21"/>
      <c r="H79" s="21"/>
    </row>
    <row r="80" spans="2:8" ht="12.75">
      <c r="B80" s="6"/>
      <c r="C80" s="6"/>
      <c r="D80" s="7"/>
      <c r="E80" s="7"/>
      <c r="F80" s="21"/>
      <c r="G80" s="21"/>
      <c r="H80" s="21"/>
    </row>
    <row r="81" spans="2:8" ht="12.75">
      <c r="B81" s="6"/>
      <c r="C81" s="6"/>
      <c r="D81" s="7"/>
      <c r="E81" s="7"/>
      <c r="F81" s="21"/>
      <c r="G81" s="21"/>
      <c r="H81" s="21"/>
    </row>
    <row r="82" spans="2:8" ht="12.75">
      <c r="B82" s="6"/>
      <c r="C82" s="6"/>
      <c r="D82" s="7"/>
      <c r="E82" s="7"/>
      <c r="F82" s="21"/>
      <c r="G82" s="21"/>
      <c r="H82" s="21"/>
    </row>
    <row r="83" spans="2:8" ht="12.75">
      <c r="B83" s="6"/>
      <c r="C83" s="6"/>
      <c r="D83" s="7"/>
      <c r="E83" s="7"/>
      <c r="F83" s="21"/>
      <c r="G83" s="21"/>
      <c r="H83" s="21"/>
    </row>
    <row r="84" spans="2:8" ht="12.75">
      <c r="B84" s="6"/>
      <c r="C84" s="6"/>
      <c r="D84" s="7"/>
      <c r="E84" s="7"/>
      <c r="F84" s="21"/>
      <c r="G84" s="21"/>
      <c r="H84" s="21"/>
    </row>
    <row r="85" spans="2:8" ht="12.75">
      <c r="B85" s="6"/>
      <c r="C85" s="6"/>
      <c r="D85" s="7"/>
      <c r="E85" s="7"/>
      <c r="F85" s="21"/>
      <c r="G85" s="21"/>
      <c r="H85" s="21"/>
    </row>
    <row r="86" spans="2:8" ht="12.75">
      <c r="B86" s="6"/>
      <c r="C86" s="6"/>
      <c r="D86" s="7"/>
      <c r="E86" s="7"/>
      <c r="F86" s="21"/>
      <c r="G86" s="21"/>
      <c r="H86" s="21"/>
    </row>
    <row r="87" spans="2:8" ht="12.75">
      <c r="B87" s="6"/>
      <c r="C87" s="6"/>
      <c r="D87" s="7"/>
      <c r="E87" s="7"/>
      <c r="F87" s="21"/>
      <c r="G87" s="21"/>
      <c r="H87" s="21"/>
    </row>
    <row r="88" spans="2:8" ht="12.75">
      <c r="B88" s="6"/>
      <c r="C88" s="6"/>
      <c r="D88" s="7"/>
      <c r="E88" s="7"/>
      <c r="F88" s="21"/>
      <c r="G88" s="21"/>
      <c r="H88" s="21"/>
    </row>
    <row r="89" spans="2:8" ht="12.75">
      <c r="B89" s="6"/>
      <c r="C89" s="6"/>
      <c r="D89" s="7"/>
      <c r="E89" s="7"/>
      <c r="F89" s="21"/>
      <c r="G89" s="21"/>
      <c r="H89" s="21"/>
    </row>
    <row r="90" spans="2:8" ht="12.75">
      <c r="B90" s="6"/>
      <c r="C90" s="6"/>
      <c r="D90" s="7"/>
      <c r="E90" s="7"/>
      <c r="F90" s="21"/>
      <c r="G90" s="21"/>
      <c r="H90" s="21"/>
    </row>
    <row r="91" spans="2:8" ht="12.75">
      <c r="B91" s="6"/>
      <c r="C91" s="6"/>
      <c r="D91" s="7"/>
      <c r="E91" s="7"/>
      <c r="F91" s="21"/>
      <c r="G91" s="21"/>
      <c r="H91" s="21"/>
    </row>
    <row r="92" spans="2:8" ht="12.75">
      <c r="B92" s="6"/>
      <c r="C92" s="6"/>
      <c r="D92" s="7"/>
      <c r="E92" s="7"/>
      <c r="F92" s="21"/>
      <c r="G92" s="21"/>
      <c r="H92" s="21"/>
    </row>
    <row r="93" spans="2:8" ht="12.75">
      <c r="B93" s="6"/>
      <c r="C93" s="6"/>
      <c r="D93" s="7"/>
      <c r="E93" s="7"/>
      <c r="F93" s="21"/>
      <c r="G93" s="21"/>
      <c r="H93" s="21"/>
    </row>
    <row r="94" spans="2:8" ht="12.75">
      <c r="B94" s="6"/>
      <c r="C94" s="6"/>
      <c r="D94" s="7"/>
      <c r="E94" s="7"/>
      <c r="F94" s="21"/>
      <c r="G94" s="21"/>
      <c r="H94" s="21"/>
    </row>
    <row r="95" spans="2:8" ht="12.75">
      <c r="B95" s="6"/>
      <c r="C95" s="6"/>
      <c r="D95" s="7"/>
      <c r="E95" s="7"/>
      <c r="F95" s="21"/>
      <c r="G95" s="21"/>
      <c r="H95" s="21"/>
    </row>
    <row r="96" spans="2:8" ht="12.75">
      <c r="B96" s="6"/>
      <c r="C96" s="6"/>
      <c r="D96" s="7"/>
      <c r="E96" s="7"/>
      <c r="F96" s="21"/>
      <c r="G96" s="21"/>
      <c r="H96" s="21"/>
    </row>
    <row r="97" spans="2:8" ht="12.75">
      <c r="B97" s="6"/>
      <c r="C97" s="6"/>
      <c r="D97" s="7"/>
      <c r="E97" s="7"/>
      <c r="F97" s="21"/>
      <c r="G97" s="21"/>
      <c r="H97" s="21"/>
    </row>
    <row r="98" spans="2:8" ht="12.75">
      <c r="B98" s="6"/>
      <c r="C98" s="6"/>
      <c r="D98" s="7"/>
      <c r="E98" s="7"/>
      <c r="F98" s="21"/>
      <c r="G98" s="21"/>
      <c r="H98" s="21"/>
    </row>
    <row r="99" spans="2:8" ht="12.75">
      <c r="B99" s="6"/>
      <c r="C99" s="6"/>
      <c r="D99" s="7"/>
      <c r="E99" s="7"/>
      <c r="F99" s="21"/>
      <c r="G99" s="21"/>
      <c r="H99" s="21"/>
    </row>
    <row r="100" ht="12.75">
      <c r="E100" s="1"/>
    </row>
    <row r="101" ht="12.75">
      <c r="E101" s="1"/>
    </row>
    <row r="102" ht="12.75">
      <c r="E102" s="1"/>
    </row>
    <row r="103" ht="12.75">
      <c r="E103" s="1"/>
    </row>
    <row r="104" ht="12.75">
      <c r="E104" s="1"/>
    </row>
    <row r="105" ht="12.75">
      <c r="E105" s="1"/>
    </row>
    <row r="106" ht="12.75">
      <c r="E106" s="1"/>
    </row>
    <row r="107" ht="12.75">
      <c r="E107" s="1"/>
    </row>
    <row r="108" ht="12.75">
      <c r="E108" s="1"/>
    </row>
    <row r="109" ht="12.75">
      <c r="E109" s="1"/>
    </row>
    <row r="110" ht="12.75">
      <c r="E110" s="1"/>
    </row>
    <row r="111" ht="12.75">
      <c r="E111" s="1"/>
    </row>
    <row r="112" ht="12.75">
      <c r="E112" s="1"/>
    </row>
    <row r="113" ht="12.75">
      <c r="E113" s="1"/>
    </row>
    <row r="114" ht="12.75">
      <c r="E114" s="1"/>
    </row>
    <row r="115" ht="12.75">
      <c r="E115" s="1"/>
    </row>
    <row r="116" ht="12.75">
      <c r="E116" s="1"/>
    </row>
    <row r="117" ht="12.75">
      <c r="E117" s="1"/>
    </row>
    <row r="118" ht="12.75">
      <c r="E118" s="1"/>
    </row>
    <row r="119" ht="12.75">
      <c r="E119" s="1"/>
    </row>
    <row r="120" ht="12.75">
      <c r="E120" s="1"/>
    </row>
    <row r="121" ht="12.75">
      <c r="E121" s="1"/>
    </row>
    <row r="122" ht="12.75">
      <c r="E122" s="1"/>
    </row>
    <row r="123" ht="12.75">
      <c r="E123" s="1"/>
    </row>
    <row r="124" ht="12.75">
      <c r="E124" s="1"/>
    </row>
    <row r="125" ht="12.75">
      <c r="E125" s="1"/>
    </row>
    <row r="126" ht="12.75">
      <c r="E126" s="1"/>
    </row>
    <row r="127" ht="12.75">
      <c r="E127" s="1"/>
    </row>
    <row r="128" ht="12.75">
      <c r="E128" s="1"/>
    </row>
    <row r="129" ht="12.75">
      <c r="E129" s="1"/>
    </row>
    <row r="130" ht="12.75">
      <c r="E130" s="1"/>
    </row>
    <row r="131" ht="12.75">
      <c r="E131" s="1"/>
    </row>
    <row r="132" ht="12.75">
      <c r="E132" s="1"/>
    </row>
    <row r="133" ht="12.75">
      <c r="E133" s="1"/>
    </row>
    <row r="134" ht="12.75">
      <c r="E134" s="1"/>
    </row>
    <row r="135" ht="12.75">
      <c r="E135" s="1"/>
    </row>
    <row r="136" ht="12.75">
      <c r="E136" s="1"/>
    </row>
    <row r="137" ht="12.75">
      <c r="E137" s="1"/>
    </row>
    <row r="138" ht="12.75">
      <c r="E138" s="1"/>
    </row>
    <row r="139" ht="12.75">
      <c r="E139" s="1"/>
    </row>
    <row r="140" ht="12.75">
      <c r="E140" s="1"/>
    </row>
    <row r="141" ht="12.75">
      <c r="E141" s="1"/>
    </row>
    <row r="142" ht="12.75">
      <c r="E142" s="1"/>
    </row>
    <row r="143" ht="12.75">
      <c r="E143" s="1"/>
    </row>
    <row r="144" ht="12.75">
      <c r="E144" s="1"/>
    </row>
    <row r="145" ht="12.75">
      <c r="E145" s="1"/>
    </row>
    <row r="146" ht="12.75">
      <c r="E146" s="1"/>
    </row>
    <row r="147" ht="12.75">
      <c r="E147" s="1"/>
    </row>
    <row r="148" ht="12.75">
      <c r="E148" s="1"/>
    </row>
    <row r="149" ht="12.75">
      <c r="E149" s="1"/>
    </row>
    <row r="150" ht="12.75">
      <c r="E150" s="1"/>
    </row>
    <row r="151" ht="12.75">
      <c r="E151" s="1"/>
    </row>
    <row r="152" ht="12.75">
      <c r="E152" s="1"/>
    </row>
    <row r="153" ht="12.75">
      <c r="E153" s="1"/>
    </row>
    <row r="154" ht="12.75">
      <c r="E154" s="1"/>
    </row>
    <row r="155" ht="12.75">
      <c r="E155" s="1"/>
    </row>
    <row r="156" ht="12.75">
      <c r="E156" s="1"/>
    </row>
    <row r="157" ht="12.75">
      <c r="E157" s="1"/>
    </row>
    <row r="158" ht="12.75">
      <c r="E158" s="1"/>
    </row>
    <row r="159" ht="12.75">
      <c r="E159" s="1"/>
    </row>
    <row r="160" ht="12.75">
      <c r="E160" s="1"/>
    </row>
    <row r="161" ht="12.75">
      <c r="E161" s="1"/>
    </row>
    <row r="162" ht="12.75">
      <c r="E162" s="1"/>
    </row>
    <row r="163" ht="12.75">
      <c r="E163" s="1"/>
    </row>
    <row r="164" ht="12.75">
      <c r="E164" s="1"/>
    </row>
    <row r="165" ht="12.75">
      <c r="E165" s="1"/>
    </row>
    <row r="166" ht="12.75">
      <c r="E166" s="1"/>
    </row>
    <row r="167" ht="12.75">
      <c r="E167" s="1"/>
    </row>
    <row r="168" ht="12.75">
      <c r="E168" s="1"/>
    </row>
    <row r="169" ht="12.75">
      <c r="E169" s="1"/>
    </row>
    <row r="170" ht="12.75">
      <c r="E170" s="1"/>
    </row>
    <row r="171" ht="12.75">
      <c r="E171" s="1"/>
    </row>
    <row r="172" ht="12.75">
      <c r="E172" s="1"/>
    </row>
    <row r="173" ht="12.75">
      <c r="E173" s="1"/>
    </row>
    <row r="174" ht="12.75">
      <c r="E174" s="1"/>
    </row>
    <row r="175" ht="12.75">
      <c r="E175" s="1"/>
    </row>
    <row r="176" ht="12.75">
      <c r="E176" s="1"/>
    </row>
    <row r="177" ht="12.75">
      <c r="E177" s="1"/>
    </row>
    <row r="178" ht="12.75">
      <c r="E178" s="1"/>
    </row>
    <row r="179" ht="12.75">
      <c r="E179" s="1"/>
    </row>
    <row r="180" ht="12.75">
      <c r="E180" s="1"/>
    </row>
    <row r="181" ht="12.75">
      <c r="E181" s="1"/>
    </row>
    <row r="182" ht="12.75">
      <c r="E182" s="1"/>
    </row>
    <row r="183" ht="12.75">
      <c r="E183" s="1"/>
    </row>
    <row r="184" ht="12.75">
      <c r="E184" s="1"/>
    </row>
    <row r="185" ht="12.75">
      <c r="E185" s="1"/>
    </row>
    <row r="186" ht="12.75">
      <c r="E186" s="1"/>
    </row>
    <row r="187" ht="12.75">
      <c r="E187" s="1"/>
    </row>
    <row r="188" ht="12.75">
      <c r="E188" s="1"/>
    </row>
    <row r="189" ht="12.75">
      <c r="E189" s="1"/>
    </row>
    <row r="190" ht="12.75">
      <c r="E190" s="1"/>
    </row>
    <row r="191" ht="12.75">
      <c r="E191" s="1"/>
    </row>
    <row r="192" ht="12.75">
      <c r="E192" s="1"/>
    </row>
    <row r="193" ht="12.75">
      <c r="E193" s="1"/>
    </row>
    <row r="194" ht="12.75">
      <c r="E194" s="1"/>
    </row>
    <row r="195" ht="12.75">
      <c r="E195" s="1"/>
    </row>
    <row r="196" ht="12.75">
      <c r="E196" s="1"/>
    </row>
    <row r="197" ht="12.75">
      <c r="E197" s="1"/>
    </row>
    <row r="198" ht="12.75">
      <c r="E198" s="1"/>
    </row>
    <row r="199" ht="12.75">
      <c r="E199" s="1"/>
    </row>
    <row r="200" ht="12.75">
      <c r="E200" s="1"/>
    </row>
    <row r="201" ht="12.75">
      <c r="E201" s="1"/>
    </row>
    <row r="202" ht="12.75">
      <c r="E202" s="1"/>
    </row>
    <row r="203" ht="12.75">
      <c r="E203" s="1"/>
    </row>
    <row r="204" ht="12.75">
      <c r="E204" s="1"/>
    </row>
    <row r="205" ht="12.75">
      <c r="E205" s="1"/>
    </row>
    <row r="206" ht="12.75">
      <c r="E206" s="1"/>
    </row>
    <row r="207" ht="12.75">
      <c r="E207" s="1"/>
    </row>
    <row r="208" ht="12.75">
      <c r="E208" s="1"/>
    </row>
    <row r="209" ht="12.75">
      <c r="E209" s="1"/>
    </row>
    <row r="210" ht="12.75">
      <c r="E210" s="1"/>
    </row>
    <row r="211" ht="12.75">
      <c r="E211" s="1"/>
    </row>
    <row r="212" ht="12.75">
      <c r="E212" s="1"/>
    </row>
    <row r="213" ht="12.75">
      <c r="E213" s="1"/>
    </row>
    <row r="214" ht="12.75">
      <c r="E214" s="1"/>
    </row>
    <row r="215" ht="12.75">
      <c r="E215" s="1"/>
    </row>
    <row r="216" ht="12.75">
      <c r="E216" s="1"/>
    </row>
    <row r="217" ht="12.75">
      <c r="E217" s="1"/>
    </row>
    <row r="218" ht="12.75">
      <c r="E218" s="1"/>
    </row>
    <row r="219" ht="12.75">
      <c r="E219" s="1"/>
    </row>
    <row r="220" ht="12.75">
      <c r="E220" s="1"/>
    </row>
    <row r="221" ht="12.75">
      <c r="E221" s="1"/>
    </row>
    <row r="222" ht="12.75">
      <c r="E222" s="1"/>
    </row>
    <row r="223" ht="12.75">
      <c r="E223" s="1"/>
    </row>
    <row r="224" ht="12.75">
      <c r="E224" s="1"/>
    </row>
    <row r="225" ht="12.75">
      <c r="E225" s="1"/>
    </row>
    <row r="226" ht="12.75">
      <c r="E226" s="1"/>
    </row>
    <row r="227" ht="12.75">
      <c r="E227" s="1"/>
    </row>
    <row r="228" ht="12.75">
      <c r="E228" s="1"/>
    </row>
    <row r="229" ht="12.75">
      <c r="E229" s="1"/>
    </row>
    <row r="230" ht="12.75">
      <c r="E230" s="1"/>
    </row>
    <row r="231" ht="12.75">
      <c r="E231" s="1"/>
    </row>
    <row r="232" ht="12.75">
      <c r="E232" s="1"/>
    </row>
    <row r="233" ht="12.75">
      <c r="E233" s="1"/>
    </row>
    <row r="234" ht="12.75">
      <c r="E234" s="1"/>
    </row>
    <row r="235" ht="12.75">
      <c r="E235" s="1"/>
    </row>
    <row r="236" ht="12.75">
      <c r="E236" s="1"/>
    </row>
    <row r="237" ht="12.75">
      <c r="E237" s="1"/>
    </row>
    <row r="238" ht="12.75">
      <c r="E238" s="1"/>
    </row>
    <row r="239" ht="12.75">
      <c r="E239" s="1"/>
    </row>
    <row r="240" ht="12.75">
      <c r="E240" s="1"/>
    </row>
    <row r="241" ht="12.75">
      <c r="E241" s="1"/>
    </row>
    <row r="242" ht="12.75">
      <c r="E242" s="1"/>
    </row>
    <row r="243" ht="12.75">
      <c r="E243" s="1"/>
    </row>
    <row r="244" ht="12.75">
      <c r="E244" s="1"/>
    </row>
    <row r="245" ht="12.75">
      <c r="E245" s="1"/>
    </row>
    <row r="246" ht="12.75">
      <c r="E246" s="1"/>
    </row>
    <row r="247" ht="12.75">
      <c r="E247" s="1"/>
    </row>
    <row r="248" ht="12.75">
      <c r="E248" s="1"/>
    </row>
    <row r="249" ht="12.75">
      <c r="E249" s="1"/>
    </row>
    <row r="250" ht="12.75">
      <c r="E250" s="1"/>
    </row>
    <row r="251" ht="12.75">
      <c r="E251" s="1"/>
    </row>
    <row r="252" ht="12.75">
      <c r="E252" s="1"/>
    </row>
    <row r="253" ht="12.75">
      <c r="E253" s="1"/>
    </row>
    <row r="254" ht="12.75">
      <c r="E254" s="1"/>
    </row>
    <row r="255" ht="12.75">
      <c r="E255" s="1"/>
    </row>
    <row r="256" ht="12.75">
      <c r="E256" s="1"/>
    </row>
    <row r="257" ht="12.75">
      <c r="E257" s="1"/>
    </row>
    <row r="258" ht="12.75">
      <c r="E258" s="1"/>
    </row>
    <row r="259" ht="12.75">
      <c r="E259" s="1"/>
    </row>
    <row r="260" ht="12.75">
      <c r="E260" s="1"/>
    </row>
    <row r="261" ht="12.75">
      <c r="E261" s="1"/>
    </row>
    <row r="262" ht="12.75">
      <c r="E262" s="1"/>
    </row>
    <row r="263" ht="12.75">
      <c r="E263" s="1"/>
    </row>
    <row r="264" ht="12.75">
      <c r="E264" s="1"/>
    </row>
    <row r="265" ht="12.75">
      <c r="E265" s="1"/>
    </row>
    <row r="266" ht="12.75">
      <c r="E266" s="1"/>
    </row>
    <row r="267" ht="12.75">
      <c r="E267" s="1"/>
    </row>
    <row r="268" ht="12.75">
      <c r="E268" s="1"/>
    </row>
    <row r="269" ht="12.75">
      <c r="E269" s="1"/>
    </row>
    <row r="270" ht="12.75">
      <c r="E270" s="1"/>
    </row>
    <row r="271" ht="12.75">
      <c r="E271" s="1"/>
    </row>
    <row r="272" ht="12.75">
      <c r="E272" s="1"/>
    </row>
    <row r="273" ht="12.75">
      <c r="E273" s="1"/>
    </row>
    <row r="274" ht="12.75">
      <c r="E274" s="1"/>
    </row>
    <row r="275" ht="12.75">
      <c r="E275" s="1"/>
    </row>
    <row r="276" ht="12.75">
      <c r="E276" s="1"/>
    </row>
    <row r="277" ht="12.75">
      <c r="E277" s="1"/>
    </row>
    <row r="278" ht="12.75">
      <c r="E278" s="1"/>
    </row>
    <row r="279" ht="12.75">
      <c r="E279" s="1"/>
    </row>
    <row r="280" ht="12.75">
      <c r="E280" s="1"/>
    </row>
    <row r="281" ht="12.75">
      <c r="E281" s="1"/>
    </row>
    <row r="282" ht="12.75">
      <c r="E282" s="1"/>
    </row>
    <row r="283" ht="12.75">
      <c r="E283" s="1"/>
    </row>
    <row r="284" ht="12.75">
      <c r="E284" s="1"/>
    </row>
    <row r="285" ht="12.75">
      <c r="E285" s="1"/>
    </row>
    <row r="286" ht="12.75">
      <c r="E286" s="1"/>
    </row>
    <row r="287" ht="12.75">
      <c r="E287" s="1"/>
    </row>
    <row r="288" ht="12.75">
      <c r="E288" s="1"/>
    </row>
    <row r="289" ht="12.75">
      <c r="E289" s="1"/>
    </row>
    <row r="290" ht="12.75">
      <c r="E290" s="1"/>
    </row>
    <row r="291" ht="12.75">
      <c r="E291" s="1"/>
    </row>
    <row r="292" ht="12.75">
      <c r="E292" s="1"/>
    </row>
    <row r="293" ht="12.75">
      <c r="E293" s="1"/>
    </row>
    <row r="294" ht="12.75">
      <c r="E294" s="1"/>
    </row>
    <row r="295" ht="12.75">
      <c r="E295" s="1"/>
    </row>
    <row r="296" ht="12.75">
      <c r="E296" s="1"/>
    </row>
    <row r="297" ht="12.75">
      <c r="E297" s="1"/>
    </row>
    <row r="298" ht="12.75">
      <c r="E298" s="1"/>
    </row>
    <row r="299" ht="12.75">
      <c r="E299" s="1"/>
    </row>
    <row r="300" ht="12.75">
      <c r="E300" s="1"/>
    </row>
    <row r="301" ht="12.75">
      <c r="E301" s="1"/>
    </row>
    <row r="302" ht="12.75">
      <c r="E302" s="1"/>
    </row>
    <row r="303" ht="12.75">
      <c r="E303" s="1"/>
    </row>
    <row r="304" ht="12.75">
      <c r="E304" s="1"/>
    </row>
    <row r="305" ht="12.75">
      <c r="E305" s="1"/>
    </row>
    <row r="306" ht="12.75">
      <c r="E306" s="1"/>
    </row>
    <row r="307" ht="12.75">
      <c r="E307" s="1"/>
    </row>
    <row r="308" ht="12.75">
      <c r="E308" s="1"/>
    </row>
    <row r="309" ht="12.75">
      <c r="E309" s="1"/>
    </row>
    <row r="310" ht="12.75">
      <c r="E310" s="1"/>
    </row>
    <row r="311" ht="12.75">
      <c r="E311" s="1"/>
    </row>
    <row r="312" ht="12.75">
      <c r="E312" s="1"/>
    </row>
    <row r="313" ht="12.75">
      <c r="E313" s="1"/>
    </row>
    <row r="314" ht="12.75">
      <c r="E314" s="1"/>
    </row>
    <row r="315" ht="12.75">
      <c r="E315" s="1"/>
    </row>
    <row r="316" ht="12.75">
      <c r="E316" s="1"/>
    </row>
    <row r="317" ht="12.75">
      <c r="E317" s="1"/>
    </row>
    <row r="318" ht="12.75">
      <c r="E318" s="1"/>
    </row>
    <row r="319" ht="12.75">
      <c r="E319" s="1"/>
    </row>
    <row r="320" ht="12.75">
      <c r="E320" s="1"/>
    </row>
    <row r="321" ht="12.75">
      <c r="E321" s="1"/>
    </row>
    <row r="322" ht="12.75">
      <c r="E322" s="1"/>
    </row>
    <row r="323" ht="12.75">
      <c r="E323" s="1"/>
    </row>
    <row r="324" ht="12.75">
      <c r="E324" s="1"/>
    </row>
    <row r="325" ht="12.75">
      <c r="E325" s="1"/>
    </row>
    <row r="326" ht="12.75">
      <c r="E326" s="1"/>
    </row>
    <row r="327" ht="12.75">
      <c r="E327" s="1"/>
    </row>
    <row r="328" ht="12.75">
      <c r="E328" s="1"/>
    </row>
    <row r="329" ht="12.75">
      <c r="E329" s="1"/>
    </row>
    <row r="330" ht="12.75">
      <c r="E330" s="1"/>
    </row>
    <row r="331" ht="12.75">
      <c r="E331" s="1"/>
    </row>
    <row r="332" ht="12.75">
      <c r="E332" s="1"/>
    </row>
    <row r="333" ht="12.75">
      <c r="E333" s="1"/>
    </row>
    <row r="334" ht="12.75">
      <c r="E334" s="1"/>
    </row>
    <row r="335" ht="12.75">
      <c r="E335" s="1"/>
    </row>
    <row r="336" ht="12.75">
      <c r="E336" s="1"/>
    </row>
    <row r="337" ht="12.75">
      <c r="E337" s="1"/>
    </row>
    <row r="338" ht="12.75">
      <c r="E338" s="1"/>
    </row>
    <row r="339" ht="12.75">
      <c r="E339" s="1"/>
    </row>
    <row r="340" ht="12.75">
      <c r="E340" s="1"/>
    </row>
    <row r="341" ht="12.75">
      <c r="E341" s="1"/>
    </row>
    <row r="342" ht="12.75">
      <c r="E342" s="1"/>
    </row>
    <row r="343" ht="12.75">
      <c r="E343" s="1"/>
    </row>
    <row r="344" ht="12.75">
      <c r="E344" s="1"/>
    </row>
    <row r="345" ht="12.75">
      <c r="E345" s="1"/>
    </row>
    <row r="346" ht="12.75">
      <c r="E346" s="1"/>
    </row>
    <row r="347" ht="12.75">
      <c r="E347" s="1"/>
    </row>
    <row r="348" ht="12.75">
      <c r="E348" s="1"/>
    </row>
    <row r="349" ht="12.75">
      <c r="E349" s="1"/>
    </row>
    <row r="350" ht="12.75">
      <c r="E350" s="1"/>
    </row>
    <row r="351" ht="12.75">
      <c r="E351" s="1"/>
    </row>
    <row r="352" ht="12.75">
      <c r="E352" s="1"/>
    </row>
    <row r="353" ht="12.75">
      <c r="E353" s="1"/>
    </row>
    <row r="354" ht="12.75">
      <c r="E354" s="1"/>
    </row>
    <row r="355" ht="12.75">
      <c r="E355" s="1"/>
    </row>
    <row r="356" ht="12.75">
      <c r="E356" s="1"/>
    </row>
    <row r="357" ht="12.75">
      <c r="E357" s="1"/>
    </row>
    <row r="358" ht="12.75">
      <c r="E358" s="1"/>
    </row>
    <row r="359" ht="12.75">
      <c r="E359" s="1"/>
    </row>
    <row r="360" ht="12.75">
      <c r="E360" s="1"/>
    </row>
    <row r="361" ht="12.75">
      <c r="E361" s="1"/>
    </row>
    <row r="362" ht="12.75">
      <c r="E362" s="1"/>
    </row>
    <row r="363" ht="12.75">
      <c r="E363" s="1"/>
    </row>
    <row r="364" ht="12.75">
      <c r="E364" s="1"/>
    </row>
    <row r="365" ht="12.75">
      <c r="E365" s="1"/>
    </row>
    <row r="366" ht="12.75">
      <c r="E366" s="1"/>
    </row>
    <row r="367" ht="12.75">
      <c r="E367" s="1"/>
    </row>
    <row r="368" ht="12.75">
      <c r="E368" s="1"/>
    </row>
    <row r="369" ht="12.75">
      <c r="E369" s="1"/>
    </row>
    <row r="370" ht="12.75">
      <c r="E370" s="1"/>
    </row>
    <row r="371" ht="12.75">
      <c r="E371" s="1"/>
    </row>
    <row r="372" ht="12.75">
      <c r="E372" s="1"/>
    </row>
    <row r="373" ht="12.75">
      <c r="E373" s="1"/>
    </row>
  </sheetData>
  <mergeCells count="4">
    <mergeCell ref="C2:G2"/>
    <mergeCell ref="D3:G3"/>
    <mergeCell ref="B30:D30"/>
    <mergeCell ref="F1:I1"/>
  </mergeCells>
  <printOptions horizontalCentered="1"/>
  <pageMargins left="0.1968503937007874" right="0.1968503937007874" top="0.33" bottom="0.4" header="0.25" footer="0.2"/>
  <pageSetup fitToHeight="50" horizontalDpi="600" verticalDpi="600" orientation="landscape" paperSize="9" scale="60"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u250909</cp:lastModifiedBy>
  <cp:lastPrinted>2016-05-25T09:17:04Z</cp:lastPrinted>
  <dcterms:created xsi:type="dcterms:W3CDTF">2006-01-10T10:10:12Z</dcterms:created>
  <dcterms:modified xsi:type="dcterms:W3CDTF">2016-05-25T09:18:20Z</dcterms:modified>
  <cp:category/>
  <cp:version/>
  <cp:contentType/>
  <cp:contentStatus/>
</cp:coreProperties>
</file>